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HLtHMCGXujMZpEAHvJZhF4DdkvXvZXfSLaYnQA5mk3b0F54FeEomFlrEmMyCvnqwOm201b4OOnRwWC3Jl/Idw==" workbookSaltValue="O4IW06E3KslRgWuNAKFa4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<sst xmlns="http://schemas.openxmlformats.org/spreadsheetml/2006/main" xmlns:r="http://schemas.openxmlformats.org/officeDocument/2006/relationships" count="114" uniqueCount="114">
  <si>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</si>
  <si>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</si>
  <si>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</si>
  <si>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</si>
  <si>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</si>
  <si>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</si>
  <si>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</si>
  <si>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</si>
  <si>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</si>
  <si>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</si>
  <si>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</si>
  <si>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</si>
  <si>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</si>
  <si>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</si>
  <si>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</si>
  <si>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</si>
  <si>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</si>
  <si>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</si>
  <si>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</si>
  <si>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</si>
  <si>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</si>
  <si>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</si>
  <si>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</si>
  <si>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</si>
  <si>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</si>
  <si>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</si>
  <si>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</si>
  <si>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</si>
  <si>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</si>
  <si>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</si>
  <si>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</si>
  <si>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</si>
  <si>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</si>
  <si>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</si>
  <si>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</si>
  <si>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</si>
  <si>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</si>
  <si>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</si>
  <si>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</si>
  <si>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</si>
  <si>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</si>
  <si>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</si>
  <si>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</si>
  <si>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</si>
  <si>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</si>
  <si>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</si>
  <si>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</si>
  <si>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</si>
  <si>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</si>
  <si>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</si>
  <si>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</si>
  <si>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</si>
  <si>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</si>
  <si>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</si>
  <si>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</si>
  <si>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</si>
  <si>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</si>
  <si>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</si>
  <si>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</si>
  <si>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</si>
  <si>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</si>
  <si>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</si>
  <si>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</si>
  <si>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</si>
  <si>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</si>
  <si>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</si>
  <si>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</si>
  <si>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</si>
  <si>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</si>
  <si>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</si>
  <si>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</si>
  <si>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</si>
  <si>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</si>
  <si>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</si>
  <si>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</si>
  <si>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</si>
  <si>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</si>
  <si>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</si>
  <si>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</si>
  <si>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</si>
  <si>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</si>
  <si>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</si>
  <si>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</si>
  <si>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</si>
  <si>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</si>
  <si>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</si>
  <si>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</si>
  <si>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</si>
  <si>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</si>
  <si>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</si>
  <si>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</si>
  <si>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</si>
  <si>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</si>
  <si>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</si>
  <si>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</si>
  <si>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別海町</t>
  </si>
  <si>
    <t>法適用</t>
  </si>
  <si>
    <t>下水道事業</t>
  </si>
  <si>
    <t>漁業集落排水</t>
  </si>
  <si>
    <t>Ｎ－４年度</t>
    <rPh sb="3" eb="5">
      <t>ネンド</t>
    </rPh>
    <phoneticPr fontId="1"/>
  </si>
  <si>
    <t>H1</t>
  </si>
  <si>
    <t>非設置</t>
  </si>
  <si>
    <t>-</t>
  </si>
  <si>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</si>
  <si>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</si>
  <si>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</si>
  <si>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</si>
  <si>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</si>
  <si>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</si>
  <si>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</si>
  <si>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</si>
  <si>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　有形固定資産減価償却率は、機械設備の更新により前年度より減少したものの、類似団体平均を大幅に上回っており、施設等の老朽化等が見込まれるため、機能保全計画に基づき、計画的な改築更新、財源の確保、投資計画等の見直しの検討が必要である。
②　管渠老朽化率は、0％となっており、法定耐用年数までに期間があるものの、今後の経営の負荷とならないよう計画的に更新する必要がある。
③　管渠改善率は、法定耐用年数を迎える管が少なく0％となっており、更新までに期間があるものの、今後の経営の負荷とならないよう計画的に更新する必要がある。</t>
    <rPh sb="15" eb="17">
      <t>キカイ</t>
    </rPh>
    <rPh sb="17" eb="19">
      <t>セツビ</t>
    </rPh>
    <rPh sb="20" eb="22">
      <t>コウシン</t>
    </rPh>
    <rPh sb="25" eb="28">
      <t>ゼンネンド</t>
    </rPh>
    <rPh sb="30" eb="32">
      <t>ゲンショウ</t>
    </rPh>
    <rPh sb="72" eb="74">
      <t>キノウ</t>
    </rPh>
    <rPh sb="74" eb="76">
      <t>ホゼン</t>
    </rPh>
    <phoneticPr fontId="1"/>
  </si>
  <si>
    <t>　経常収支比率は100％以上になっているが、特定環境保全公共下水道事業への経費依存や一般会計からの基準外繰入によるものであり、一般会計に依存した経営となっている状況にある。
　人口減少による有収水量の減少が見込まれるが、汚水処理費用の減少は人口減少比率程は見込めないことから、今後も汚水処理減価が増加することが予想される。
　ダウンサイジングやより効率的な処理方法を検討するなど経費の縮減に向けた対策を考えることが必要ではあるが、施設維持のため使用料の改定を行うなど、経営改善に向けた対策を行っていく必要がある。</t>
    <rPh sb="12" eb="14">
      <t>イジョウ</t>
    </rPh>
    <rPh sb="155" eb="157">
      <t>ヨソウ</t>
    </rPh>
    <phoneticPr fontId="1"/>
  </si>
  <si>
    <t>①　経常収支比率は100％以上になっているが、一般会計からの基準外繰入が主な要因である。
②　累積欠損金比率は、0％となっているが、経費の大部分を特定環境公共下水道事業に依存しているのが現状であるため、経費の按分など見直す必要がある。
③　流動比率は、100％を超過しているが経費の大部分を特定環境公共下水道事業に依存しており、按分比率を考慮すると流動資産が十分ある状況ではないことから、流動資産を増加させていく必要がある。
④　企業債残高対事業規模比率は、処理施設の機械設備更新などを行っているため、企業債残高が増加している。今後は、漁業集落の実態に合った今後の更新需要を勘案し、計画的に更新していく必要がある。
⑤　経費回収率は、前年度より減少し、類似団体平均よりも大幅に下回っていることから、処理施設の規模縮小など汚水処理費の削減や使用料収入の増加を図っていく必要がある。
⑥　汚水処理原価は、事業規模としてはかなり大きくなっており、経費の削減に向けた改善策を検討する必要がある。
⑦　施設利用率は、前年度より減少しているものの、類似団体平均を上回っている。
⑧　水洗化率は、100％に近い数値となっており、類似団体平均と比較しても高い数値となっている。</t>
    <rPh sb="36" eb="37">
      <t>オモ</t>
    </rPh>
    <rPh sb="38" eb="40">
      <t>ヨウイン</t>
    </rPh>
    <rPh sb="93" eb="95">
      <t>ゲンジョウ</t>
    </rPh>
    <rPh sb="101" eb="103">
      <t>ケイヒ</t>
    </rPh>
    <rPh sb="108" eb="110">
      <t>ミナオ</t>
    </rPh>
    <rPh sb="229" eb="231">
      <t>ショリ</t>
    </rPh>
    <rPh sb="231" eb="233">
      <t>シセツ</t>
    </rPh>
    <rPh sb="234" eb="236">
      <t>キカイ</t>
    </rPh>
    <rPh sb="236" eb="238">
      <t>セツビ</t>
    </rPh>
    <rPh sb="238" eb="240">
      <t>コウシン</t>
    </rPh>
    <rPh sb="243" eb="244">
      <t>オコナ</t>
    </rPh>
    <rPh sb="257" eb="259">
      <t>ゾウカ</t>
    </rPh>
    <rPh sb="264" eb="266">
      <t>コンゴ</t>
    </rPh>
    <rPh sb="268" eb="270">
      <t>ギョギョウ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</si>
</sst>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2.e-002</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47.51</c:v>
                </c:pt>
                <c:pt idx="4">
                  <c:v>44.32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37.67</c:v>
                </c:pt>
                <c:pt idx="4">
                  <c:v>30.99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98.18</c:v>
                </c:pt>
                <c:pt idx="4">
                  <c:v>98.56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87.94</c:v>
                </c:pt>
                <c:pt idx="4">
                  <c:v>85.45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105.79</c:v>
                </c:pt>
                <c:pt idx="4">
                  <c:v>101.83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96.86</c:v>
                </c:pt>
                <c:pt idx="4">
                  <c:v>97.07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56.9</c:v>
                </c:pt>
                <c:pt idx="4">
                  <c:v>54.34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37.479999999999997</c:v>
                </c:pt>
                <c:pt idx="4">
                  <c:v>35.07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17.78</c:v>
                </c:pt>
                <c:pt idx="4">
                  <c:v>40.729999999999997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73.25</c:v>
                </c:pt>
                <c:pt idx="4">
                  <c:v>105.57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51.12</c:v>
                </c:pt>
                <c:pt idx="4">
                  <c:v>61.08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1261.6500000000001</c:v>
                </c:pt>
                <c:pt idx="4">
                  <c:v>1498.77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607.88</c:v>
                </c:pt>
                <c:pt idx="4">
                  <c:v>892.29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33.92</c:v>
                </c:pt>
                <c:pt idx="4">
                  <c:v>28.96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48.98</c:v>
                </c:pt>
                <c:pt idx="4">
                  <c:v>46.45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475.57</c:v>
                </c:pt>
                <c:pt idx="4">
                  <c:v>549.20000000000005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362.51</c:v>
                </c:pt>
                <c:pt idx="4">
                  <c:v>361.83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【102.33】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【114.08】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【68.63】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【1,069.89】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【80.73】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【28.16】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【426.52】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【39.89】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【30.98】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H1" zoomScale="85" zoomScaleNormal="85" workbookViewId="0">
      <selection activeCell="BL45" sqref="BL45:BZ46"/>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別海町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H1</v>
      </c>
      <c r="X8" s="6"/>
      <c r="Y8" s="6"/>
      <c r="Z8" s="6"/>
      <c r="AA8" s="6"/>
      <c r="AB8" s="6"/>
      <c r="AC8" s="6"/>
      <c r="AD8" s="20" t="str">
        <f>データ!$M$6</f>
        <v>非設置</v>
      </c>
      <c r="AE8" s="20"/>
      <c r="AF8" s="20"/>
      <c r="AG8" s="20"/>
      <c r="AH8" s="20"/>
      <c r="AI8" s="20"/>
      <c r="AJ8" s="20"/>
      <c r="AK8" s="3"/>
      <c r="AL8" s="21">
        <f>データ!S6</f>
        <v>14210</v>
      </c>
      <c r="AM8" s="21"/>
      <c r="AN8" s="21"/>
      <c r="AO8" s="21"/>
      <c r="AP8" s="21"/>
      <c r="AQ8" s="21"/>
      <c r="AR8" s="21"/>
      <c r="AS8" s="21"/>
      <c r="AT8" s="7">
        <f>データ!T6</f>
        <v>1317.17</v>
      </c>
      <c r="AU8" s="7"/>
      <c r="AV8" s="7"/>
      <c r="AW8" s="7"/>
      <c r="AX8" s="7"/>
      <c r="AY8" s="7"/>
      <c r="AZ8" s="7"/>
      <c r="BA8" s="7"/>
      <c r="BB8" s="7">
        <f>データ!U6</f>
        <v>10.79</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76.86</v>
      </c>
      <c r="J10" s="7"/>
      <c r="K10" s="7"/>
      <c r="L10" s="7"/>
      <c r="M10" s="7"/>
      <c r="N10" s="7"/>
      <c r="O10" s="7"/>
      <c r="P10" s="7">
        <f>データ!P6</f>
        <v>9.8699999999999992</v>
      </c>
      <c r="Q10" s="7"/>
      <c r="R10" s="7"/>
      <c r="S10" s="7"/>
      <c r="T10" s="7"/>
      <c r="U10" s="7"/>
      <c r="V10" s="7"/>
      <c r="W10" s="7">
        <f>データ!Q6</f>
        <v>70.66</v>
      </c>
      <c r="X10" s="7"/>
      <c r="Y10" s="7"/>
      <c r="Z10" s="7"/>
      <c r="AA10" s="7"/>
      <c r="AB10" s="7"/>
      <c r="AC10" s="7"/>
      <c r="AD10" s="21">
        <f>データ!R6</f>
        <v>3369</v>
      </c>
      <c r="AE10" s="21"/>
      <c r="AF10" s="21"/>
      <c r="AG10" s="21"/>
      <c r="AH10" s="21"/>
      <c r="AI10" s="21"/>
      <c r="AJ10" s="21"/>
      <c r="AK10" s="2"/>
      <c r="AL10" s="21">
        <f>データ!V6</f>
        <v>1387</v>
      </c>
      <c r="AM10" s="21"/>
      <c r="AN10" s="21"/>
      <c r="AO10" s="21"/>
      <c r="AP10" s="21"/>
      <c r="AQ10" s="21"/>
      <c r="AR10" s="21"/>
      <c r="AS10" s="21"/>
      <c r="AT10" s="7">
        <f>データ!W6</f>
        <v>1.1100000000000001</v>
      </c>
      <c r="AU10" s="7"/>
      <c r="AV10" s="7"/>
      <c r="AW10" s="7"/>
      <c r="AX10" s="7"/>
      <c r="AY10" s="7"/>
      <c r="AZ10" s="7"/>
      <c r="BA10" s="7"/>
      <c r="BB10" s="7">
        <f>データ!X6</f>
        <v>1249.55</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111</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JIG6ABZc9xnPWIhkjCnTxI5fMuldvfsU5Ulds/Vv+2/ETSsdWmMD+O8pFspk8kyfZmGOEkNM2VNAS0pMGxQUEQ==" saltValue="PyIZzWIGQhrZGHfZGnpf5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7</v>
      </c>
      <c r="F3" s="58" t="s">
        <v>6</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77</v>
      </c>
      <c r="S5" s="66" t="s">
        <v>78</v>
      </c>
      <c r="T5" s="66" t="s">
        <v>79</v>
      </c>
      <c r="U5" s="66" t="s">
        <v>63</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43</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16918</v>
      </c>
      <c r="D6" s="61">
        <f t="shared" si="1"/>
        <v>46</v>
      </c>
      <c r="E6" s="61">
        <f t="shared" si="1"/>
        <v>17</v>
      </c>
      <c r="F6" s="61">
        <f t="shared" si="1"/>
        <v>6</v>
      </c>
      <c r="G6" s="61">
        <f t="shared" si="1"/>
        <v>0</v>
      </c>
      <c r="H6" s="61" t="str">
        <f t="shared" si="1"/>
        <v>北海道　別海町</v>
      </c>
      <c r="I6" s="61" t="str">
        <f t="shared" si="1"/>
        <v>法適用</v>
      </c>
      <c r="J6" s="61" t="str">
        <f t="shared" si="1"/>
        <v>下水道事業</v>
      </c>
      <c r="K6" s="61" t="str">
        <f t="shared" si="1"/>
        <v>漁業集落排水</v>
      </c>
      <c r="L6" s="61" t="str">
        <f t="shared" si="1"/>
        <v>H1</v>
      </c>
      <c r="M6" s="61" t="str">
        <f t="shared" si="1"/>
        <v>非設置</v>
      </c>
      <c r="N6" s="69" t="str">
        <f t="shared" si="1"/>
        <v>-</v>
      </c>
      <c r="O6" s="69">
        <f t="shared" si="1"/>
        <v>76.86</v>
      </c>
      <c r="P6" s="69">
        <f t="shared" si="1"/>
        <v>9.8699999999999992</v>
      </c>
      <c r="Q6" s="69">
        <f t="shared" si="1"/>
        <v>70.66</v>
      </c>
      <c r="R6" s="69">
        <f t="shared" si="1"/>
        <v>3369</v>
      </c>
      <c r="S6" s="69">
        <f t="shared" si="1"/>
        <v>14210</v>
      </c>
      <c r="T6" s="69">
        <f t="shared" si="1"/>
        <v>1317.17</v>
      </c>
      <c r="U6" s="69">
        <f t="shared" si="1"/>
        <v>10.79</v>
      </c>
      <c r="V6" s="69">
        <f t="shared" si="1"/>
        <v>1387</v>
      </c>
      <c r="W6" s="69">
        <f t="shared" si="1"/>
        <v>1.1100000000000001</v>
      </c>
      <c r="X6" s="69">
        <f t="shared" si="1"/>
        <v>1249.55</v>
      </c>
      <c r="Y6" s="77" t="str">
        <f t="shared" ref="Y6:AH6" si="2">IF(Y7="",NA(),Y7)</f>
        <v>-</v>
      </c>
      <c r="Z6" s="77" t="str">
        <f t="shared" si="2"/>
        <v>-</v>
      </c>
      <c r="AA6" s="77" t="str">
        <f t="shared" si="2"/>
        <v>-</v>
      </c>
      <c r="AB6" s="77">
        <f t="shared" si="2"/>
        <v>105.79</v>
      </c>
      <c r="AC6" s="77">
        <f t="shared" si="2"/>
        <v>101.83</v>
      </c>
      <c r="AD6" s="77" t="str">
        <f t="shared" si="2"/>
        <v>-</v>
      </c>
      <c r="AE6" s="77" t="str">
        <f t="shared" si="2"/>
        <v>-</v>
      </c>
      <c r="AF6" s="77" t="str">
        <f t="shared" si="2"/>
        <v>-</v>
      </c>
      <c r="AG6" s="77">
        <f t="shared" si="2"/>
        <v>96.86</v>
      </c>
      <c r="AH6" s="77">
        <f t="shared" si="2"/>
        <v>97.07</v>
      </c>
      <c r="AI6" s="69" t="str">
        <f>IF(AI7="","",IF(AI7="-","【-】","【"&amp;SUBSTITUTE(TEXT(AI7,"#,##0.00"),"-","△")&amp;"】"))</f>
        <v>【102.33】</v>
      </c>
      <c r="AJ6" s="77" t="str">
        <f t="shared" ref="AJ6:AS6" si="3">IF(AJ7="",NA(),AJ7)</f>
        <v>-</v>
      </c>
      <c r="AK6" s="77" t="str">
        <f t="shared" si="3"/>
        <v>-</v>
      </c>
      <c r="AL6" s="77" t="str">
        <f t="shared" si="3"/>
        <v>-</v>
      </c>
      <c r="AM6" s="69">
        <f t="shared" si="3"/>
        <v>0</v>
      </c>
      <c r="AN6" s="69">
        <f t="shared" si="3"/>
        <v>0</v>
      </c>
      <c r="AO6" s="77" t="str">
        <f t="shared" si="3"/>
        <v>-</v>
      </c>
      <c r="AP6" s="77" t="str">
        <f t="shared" si="3"/>
        <v>-</v>
      </c>
      <c r="AQ6" s="77" t="str">
        <f t="shared" si="3"/>
        <v>-</v>
      </c>
      <c r="AR6" s="77">
        <f t="shared" si="3"/>
        <v>17.78</v>
      </c>
      <c r="AS6" s="77">
        <f t="shared" si="3"/>
        <v>40.729999999999997</v>
      </c>
      <c r="AT6" s="69" t="str">
        <f>IF(AT7="","",IF(AT7="-","【-】","【"&amp;SUBSTITUTE(TEXT(AT7,"#,##0.00"),"-","△")&amp;"】"))</f>
        <v>【114.08】</v>
      </c>
      <c r="AU6" s="77" t="str">
        <f t="shared" ref="AU6:BD6" si="4">IF(AU7="",NA(),AU7)</f>
        <v>-</v>
      </c>
      <c r="AV6" s="77" t="str">
        <f t="shared" si="4"/>
        <v>-</v>
      </c>
      <c r="AW6" s="77" t="str">
        <f t="shared" si="4"/>
        <v>-</v>
      </c>
      <c r="AX6" s="77">
        <f t="shared" si="4"/>
        <v>73.25</v>
      </c>
      <c r="AY6" s="77">
        <f t="shared" si="4"/>
        <v>105.57</v>
      </c>
      <c r="AZ6" s="77" t="str">
        <f t="shared" si="4"/>
        <v>-</v>
      </c>
      <c r="BA6" s="77" t="str">
        <f t="shared" si="4"/>
        <v>-</v>
      </c>
      <c r="BB6" s="77" t="str">
        <f t="shared" si="4"/>
        <v>-</v>
      </c>
      <c r="BC6" s="77">
        <f t="shared" si="4"/>
        <v>51.12</v>
      </c>
      <c r="BD6" s="77">
        <f t="shared" si="4"/>
        <v>61.08</v>
      </c>
      <c r="BE6" s="69" t="str">
        <f>IF(BE7="","",IF(BE7="-","【-】","【"&amp;SUBSTITUTE(TEXT(BE7,"#,##0.00"),"-","△")&amp;"】"))</f>
        <v>【68.63】</v>
      </c>
      <c r="BF6" s="77" t="str">
        <f t="shared" ref="BF6:BO6" si="5">IF(BF7="",NA(),BF7)</f>
        <v>-</v>
      </c>
      <c r="BG6" s="77" t="str">
        <f t="shared" si="5"/>
        <v>-</v>
      </c>
      <c r="BH6" s="77" t="str">
        <f t="shared" si="5"/>
        <v>-</v>
      </c>
      <c r="BI6" s="77">
        <f t="shared" si="5"/>
        <v>1261.6500000000001</v>
      </c>
      <c r="BJ6" s="77">
        <f t="shared" si="5"/>
        <v>1498.77</v>
      </c>
      <c r="BK6" s="77" t="str">
        <f t="shared" si="5"/>
        <v>-</v>
      </c>
      <c r="BL6" s="77" t="str">
        <f t="shared" si="5"/>
        <v>-</v>
      </c>
      <c r="BM6" s="77" t="str">
        <f t="shared" si="5"/>
        <v>-</v>
      </c>
      <c r="BN6" s="77">
        <f t="shared" si="5"/>
        <v>607.88</v>
      </c>
      <c r="BO6" s="77">
        <f t="shared" si="5"/>
        <v>892.29</v>
      </c>
      <c r="BP6" s="69" t="str">
        <f>IF(BP7="","",IF(BP7="-","【-】","【"&amp;SUBSTITUTE(TEXT(BP7,"#,##0.00"),"-","△")&amp;"】"))</f>
        <v>【1,069.89】</v>
      </c>
      <c r="BQ6" s="77" t="str">
        <f t="shared" ref="BQ6:BZ6" si="6">IF(BQ7="",NA(),BQ7)</f>
        <v>-</v>
      </c>
      <c r="BR6" s="77" t="str">
        <f t="shared" si="6"/>
        <v>-</v>
      </c>
      <c r="BS6" s="77" t="str">
        <f t="shared" si="6"/>
        <v>-</v>
      </c>
      <c r="BT6" s="77">
        <f t="shared" si="6"/>
        <v>33.92</v>
      </c>
      <c r="BU6" s="77">
        <f t="shared" si="6"/>
        <v>28.96</v>
      </c>
      <c r="BV6" s="77" t="str">
        <f t="shared" si="6"/>
        <v>-</v>
      </c>
      <c r="BW6" s="77" t="str">
        <f t="shared" si="6"/>
        <v>-</v>
      </c>
      <c r="BX6" s="77" t="str">
        <f t="shared" si="6"/>
        <v>-</v>
      </c>
      <c r="BY6" s="77">
        <f t="shared" si="6"/>
        <v>48.98</v>
      </c>
      <c r="BZ6" s="77">
        <f t="shared" si="6"/>
        <v>46.45</v>
      </c>
      <c r="CA6" s="69" t="str">
        <f>IF(CA7="","",IF(CA7="-","【-】","【"&amp;SUBSTITUTE(TEXT(CA7,"#,##0.00"),"-","△")&amp;"】"))</f>
        <v>【39.89】</v>
      </c>
      <c r="CB6" s="77" t="str">
        <f t="shared" ref="CB6:CK6" si="7">IF(CB7="",NA(),CB7)</f>
        <v>-</v>
      </c>
      <c r="CC6" s="77" t="str">
        <f t="shared" si="7"/>
        <v>-</v>
      </c>
      <c r="CD6" s="77" t="str">
        <f t="shared" si="7"/>
        <v>-</v>
      </c>
      <c r="CE6" s="77">
        <f t="shared" si="7"/>
        <v>475.57</v>
      </c>
      <c r="CF6" s="77">
        <f t="shared" si="7"/>
        <v>549.20000000000005</v>
      </c>
      <c r="CG6" s="77" t="str">
        <f t="shared" si="7"/>
        <v>-</v>
      </c>
      <c r="CH6" s="77" t="str">
        <f t="shared" si="7"/>
        <v>-</v>
      </c>
      <c r="CI6" s="77" t="str">
        <f t="shared" si="7"/>
        <v>-</v>
      </c>
      <c r="CJ6" s="77">
        <f t="shared" si="7"/>
        <v>362.51</v>
      </c>
      <c r="CK6" s="77">
        <f t="shared" si="7"/>
        <v>361.83</v>
      </c>
      <c r="CL6" s="69" t="str">
        <f>IF(CL7="","",IF(CL7="-","【-】","【"&amp;SUBSTITUTE(TEXT(CL7,"#,##0.00"),"-","△")&amp;"】"))</f>
        <v>【426.52】</v>
      </c>
      <c r="CM6" s="77" t="str">
        <f t="shared" ref="CM6:CV6" si="8">IF(CM7="",NA(),CM7)</f>
        <v>-</v>
      </c>
      <c r="CN6" s="77" t="str">
        <f t="shared" si="8"/>
        <v>-</v>
      </c>
      <c r="CO6" s="77" t="str">
        <f t="shared" si="8"/>
        <v>-</v>
      </c>
      <c r="CP6" s="77">
        <f t="shared" si="8"/>
        <v>47.51</v>
      </c>
      <c r="CQ6" s="77">
        <f t="shared" si="8"/>
        <v>44.32</v>
      </c>
      <c r="CR6" s="77" t="str">
        <f t="shared" si="8"/>
        <v>-</v>
      </c>
      <c r="CS6" s="77" t="str">
        <f t="shared" si="8"/>
        <v>-</v>
      </c>
      <c r="CT6" s="77" t="str">
        <f t="shared" si="8"/>
        <v>-</v>
      </c>
      <c r="CU6" s="77">
        <f t="shared" si="8"/>
        <v>37.67</v>
      </c>
      <c r="CV6" s="77">
        <f t="shared" si="8"/>
        <v>30.99</v>
      </c>
      <c r="CW6" s="69" t="str">
        <f>IF(CW7="","",IF(CW7="-","【-】","【"&amp;SUBSTITUTE(TEXT(CW7,"#,##0.00"),"-","△")&amp;"】"))</f>
        <v>【28.16】</v>
      </c>
      <c r="CX6" s="77" t="str">
        <f t="shared" ref="CX6:DG6" si="9">IF(CX7="",NA(),CX7)</f>
        <v>-</v>
      </c>
      <c r="CY6" s="77" t="str">
        <f t="shared" si="9"/>
        <v>-</v>
      </c>
      <c r="CZ6" s="77" t="str">
        <f t="shared" si="9"/>
        <v>-</v>
      </c>
      <c r="DA6" s="77">
        <f t="shared" si="9"/>
        <v>98.18</v>
      </c>
      <c r="DB6" s="77">
        <f t="shared" si="9"/>
        <v>98.56</v>
      </c>
      <c r="DC6" s="77" t="str">
        <f t="shared" si="9"/>
        <v>-</v>
      </c>
      <c r="DD6" s="77" t="str">
        <f t="shared" si="9"/>
        <v>-</v>
      </c>
      <c r="DE6" s="77" t="str">
        <f t="shared" si="9"/>
        <v>-</v>
      </c>
      <c r="DF6" s="77">
        <f t="shared" si="9"/>
        <v>87.94</v>
      </c>
      <c r="DG6" s="77">
        <f t="shared" si="9"/>
        <v>85.45</v>
      </c>
      <c r="DH6" s="69" t="str">
        <f>IF(DH7="","",IF(DH7="-","【-】","【"&amp;SUBSTITUTE(TEXT(DH7,"#,##0.00"),"-","△")&amp;"】"))</f>
        <v>【80.73】</v>
      </c>
      <c r="DI6" s="77" t="str">
        <f t="shared" ref="DI6:DR6" si="10">IF(DI7="",NA(),DI7)</f>
        <v>-</v>
      </c>
      <c r="DJ6" s="77" t="str">
        <f t="shared" si="10"/>
        <v>-</v>
      </c>
      <c r="DK6" s="77" t="str">
        <f t="shared" si="10"/>
        <v>-</v>
      </c>
      <c r="DL6" s="77">
        <f t="shared" si="10"/>
        <v>56.9</v>
      </c>
      <c r="DM6" s="77">
        <f t="shared" si="10"/>
        <v>54.34</v>
      </c>
      <c r="DN6" s="77" t="str">
        <f t="shared" si="10"/>
        <v>-</v>
      </c>
      <c r="DO6" s="77" t="str">
        <f t="shared" si="10"/>
        <v>-</v>
      </c>
      <c r="DP6" s="77" t="str">
        <f t="shared" si="10"/>
        <v>-</v>
      </c>
      <c r="DQ6" s="77">
        <f t="shared" si="10"/>
        <v>37.479999999999997</v>
      </c>
      <c r="DR6" s="77">
        <f t="shared" si="10"/>
        <v>35.07</v>
      </c>
      <c r="DS6" s="69" t="str">
        <f>IF(DS7="","",IF(DS7="-","【-】","【"&amp;SUBSTITUTE(TEXT(DS7,"#,##0.00"),"-","△")&amp;"】"))</f>
        <v>【30.98】</v>
      </c>
      <c r="DT6" s="77" t="str">
        <f t="shared" ref="DT6:EC6" si="11">IF(DT7="",NA(),DT7)</f>
        <v>-</v>
      </c>
      <c r="DU6" s="77" t="str">
        <f t="shared" si="11"/>
        <v>-</v>
      </c>
      <c r="DV6" s="77" t="str">
        <f t="shared" si="11"/>
        <v>-</v>
      </c>
      <c r="DW6" s="69">
        <f t="shared" si="11"/>
        <v>0</v>
      </c>
      <c r="DX6" s="69">
        <f t="shared" si="11"/>
        <v>0</v>
      </c>
      <c r="DY6" s="77" t="str">
        <f t="shared" si="11"/>
        <v>-</v>
      </c>
      <c r="DZ6" s="77" t="str">
        <f t="shared" si="11"/>
        <v>-</v>
      </c>
      <c r="EA6" s="77" t="str">
        <f t="shared" si="11"/>
        <v>-</v>
      </c>
      <c r="EB6" s="69">
        <f t="shared" si="11"/>
        <v>0</v>
      </c>
      <c r="EC6" s="69">
        <f t="shared" si="11"/>
        <v>0</v>
      </c>
      <c r="ED6" s="69" t="str">
        <f>IF(ED7="","",IF(ED7="-","【-】","【"&amp;SUBSTITUTE(TEXT(ED7,"#,##0.00"),"-","△")&amp;"】"))</f>
        <v>【0.00】</v>
      </c>
      <c r="EE6" s="77" t="str">
        <f t="shared" ref="EE6:EN6" si="12">IF(EE7="",NA(),EE7)</f>
        <v>-</v>
      </c>
      <c r="EF6" s="77" t="str">
        <f t="shared" si="12"/>
        <v>-</v>
      </c>
      <c r="EG6" s="77" t="str">
        <f t="shared" si="12"/>
        <v>-</v>
      </c>
      <c r="EH6" s="69">
        <f t="shared" si="12"/>
        <v>0</v>
      </c>
      <c r="EI6" s="69">
        <f t="shared" si="12"/>
        <v>0</v>
      </c>
      <c r="EJ6" s="77" t="str">
        <f t="shared" si="12"/>
        <v>-</v>
      </c>
      <c r="EK6" s="77" t="str">
        <f t="shared" si="12"/>
        <v>-</v>
      </c>
      <c r="EL6" s="77" t="str">
        <f t="shared" si="12"/>
        <v>-</v>
      </c>
      <c r="EM6" s="77">
        <f t="shared" si="12"/>
        <v>2.e-002</v>
      </c>
      <c r="EN6" s="69">
        <f t="shared" si="12"/>
        <v>0</v>
      </c>
      <c r="EO6" s="69" t="str">
        <f>IF(EO7="","",IF(EO7="-","【-】","【"&amp;SUBSTITUTE(TEXT(EO7,"#,##0.00"),"-","△")&amp;"】"))</f>
        <v>【0.00】</v>
      </c>
    </row>
    <row r="7" spans="1:148" s="55" customFormat="1">
      <c r="A7" s="56"/>
      <c r="B7" s="62">
        <v>2023</v>
      </c>
      <c r="C7" s="62">
        <v>16918</v>
      </c>
      <c r="D7" s="62">
        <v>46</v>
      </c>
      <c r="E7" s="62">
        <v>17</v>
      </c>
      <c r="F7" s="62">
        <v>6</v>
      </c>
      <c r="G7" s="62">
        <v>0</v>
      </c>
      <c r="H7" s="62" t="s">
        <v>95</v>
      </c>
      <c r="I7" s="62" t="s">
        <v>96</v>
      </c>
      <c r="J7" s="62" t="s">
        <v>97</v>
      </c>
      <c r="K7" s="62" t="s">
        <v>98</v>
      </c>
      <c r="L7" s="62" t="s">
        <v>100</v>
      </c>
      <c r="M7" s="62" t="s">
        <v>101</v>
      </c>
      <c r="N7" s="70" t="s">
        <v>102</v>
      </c>
      <c r="O7" s="70">
        <v>76.86</v>
      </c>
      <c r="P7" s="70">
        <v>9.8699999999999992</v>
      </c>
      <c r="Q7" s="70">
        <v>70.66</v>
      </c>
      <c r="R7" s="70">
        <v>3369</v>
      </c>
      <c r="S7" s="70">
        <v>14210</v>
      </c>
      <c r="T7" s="70">
        <v>1317.17</v>
      </c>
      <c r="U7" s="70">
        <v>10.79</v>
      </c>
      <c r="V7" s="70">
        <v>1387</v>
      </c>
      <c r="W7" s="70">
        <v>1.1100000000000001</v>
      </c>
      <c r="X7" s="70">
        <v>1249.55</v>
      </c>
      <c r="Y7" s="70" t="s">
        <v>102</v>
      </c>
      <c r="Z7" s="70" t="s">
        <v>102</v>
      </c>
      <c r="AA7" s="70" t="s">
        <v>102</v>
      </c>
      <c r="AB7" s="70">
        <v>105.79</v>
      </c>
      <c r="AC7" s="70">
        <v>101.83</v>
      </c>
      <c r="AD7" s="70" t="s">
        <v>102</v>
      </c>
      <c r="AE7" s="70" t="s">
        <v>102</v>
      </c>
      <c r="AF7" s="70" t="s">
        <v>102</v>
      </c>
      <c r="AG7" s="70">
        <v>96.86</v>
      </c>
      <c r="AH7" s="70">
        <v>97.07</v>
      </c>
      <c r="AI7" s="70">
        <v>102.33</v>
      </c>
      <c r="AJ7" s="70" t="s">
        <v>102</v>
      </c>
      <c r="AK7" s="70" t="s">
        <v>102</v>
      </c>
      <c r="AL7" s="70" t="s">
        <v>102</v>
      </c>
      <c r="AM7" s="70">
        <v>0</v>
      </c>
      <c r="AN7" s="70">
        <v>0</v>
      </c>
      <c r="AO7" s="70" t="s">
        <v>102</v>
      </c>
      <c r="AP7" s="70" t="s">
        <v>102</v>
      </c>
      <c r="AQ7" s="70" t="s">
        <v>102</v>
      </c>
      <c r="AR7" s="70">
        <v>17.78</v>
      </c>
      <c r="AS7" s="70">
        <v>40.729999999999997</v>
      </c>
      <c r="AT7" s="70">
        <v>114.08</v>
      </c>
      <c r="AU7" s="70" t="s">
        <v>102</v>
      </c>
      <c r="AV7" s="70" t="s">
        <v>102</v>
      </c>
      <c r="AW7" s="70" t="s">
        <v>102</v>
      </c>
      <c r="AX7" s="70">
        <v>73.25</v>
      </c>
      <c r="AY7" s="70">
        <v>105.57</v>
      </c>
      <c r="AZ7" s="70" t="s">
        <v>102</v>
      </c>
      <c r="BA7" s="70" t="s">
        <v>102</v>
      </c>
      <c r="BB7" s="70" t="s">
        <v>102</v>
      </c>
      <c r="BC7" s="70">
        <v>51.12</v>
      </c>
      <c r="BD7" s="70">
        <v>61.08</v>
      </c>
      <c r="BE7" s="70">
        <v>68.63</v>
      </c>
      <c r="BF7" s="70" t="s">
        <v>102</v>
      </c>
      <c r="BG7" s="70" t="s">
        <v>102</v>
      </c>
      <c r="BH7" s="70" t="s">
        <v>102</v>
      </c>
      <c r="BI7" s="70">
        <v>1261.6500000000001</v>
      </c>
      <c r="BJ7" s="70">
        <v>1498.77</v>
      </c>
      <c r="BK7" s="70" t="s">
        <v>102</v>
      </c>
      <c r="BL7" s="70" t="s">
        <v>102</v>
      </c>
      <c r="BM7" s="70" t="s">
        <v>102</v>
      </c>
      <c r="BN7" s="70">
        <v>607.88</v>
      </c>
      <c r="BO7" s="70">
        <v>892.29</v>
      </c>
      <c r="BP7" s="70">
        <v>1069.8900000000001</v>
      </c>
      <c r="BQ7" s="70" t="s">
        <v>102</v>
      </c>
      <c r="BR7" s="70" t="s">
        <v>102</v>
      </c>
      <c r="BS7" s="70" t="s">
        <v>102</v>
      </c>
      <c r="BT7" s="70">
        <v>33.92</v>
      </c>
      <c r="BU7" s="70">
        <v>28.96</v>
      </c>
      <c r="BV7" s="70" t="s">
        <v>102</v>
      </c>
      <c r="BW7" s="70" t="s">
        <v>102</v>
      </c>
      <c r="BX7" s="70" t="s">
        <v>102</v>
      </c>
      <c r="BY7" s="70">
        <v>48.98</v>
      </c>
      <c r="BZ7" s="70">
        <v>46.45</v>
      </c>
      <c r="CA7" s="70">
        <v>39.89</v>
      </c>
      <c r="CB7" s="70" t="s">
        <v>102</v>
      </c>
      <c r="CC7" s="70" t="s">
        <v>102</v>
      </c>
      <c r="CD7" s="70" t="s">
        <v>102</v>
      </c>
      <c r="CE7" s="70">
        <v>475.57</v>
      </c>
      <c r="CF7" s="70">
        <v>549.20000000000005</v>
      </c>
      <c r="CG7" s="70" t="s">
        <v>102</v>
      </c>
      <c r="CH7" s="70" t="s">
        <v>102</v>
      </c>
      <c r="CI7" s="70" t="s">
        <v>102</v>
      </c>
      <c r="CJ7" s="70">
        <v>362.51</v>
      </c>
      <c r="CK7" s="70">
        <v>361.83</v>
      </c>
      <c r="CL7" s="70">
        <v>426.52</v>
      </c>
      <c r="CM7" s="70" t="s">
        <v>102</v>
      </c>
      <c r="CN7" s="70" t="s">
        <v>102</v>
      </c>
      <c r="CO7" s="70" t="s">
        <v>102</v>
      </c>
      <c r="CP7" s="70">
        <v>47.51</v>
      </c>
      <c r="CQ7" s="70">
        <v>44.32</v>
      </c>
      <c r="CR7" s="70" t="s">
        <v>102</v>
      </c>
      <c r="CS7" s="70" t="s">
        <v>102</v>
      </c>
      <c r="CT7" s="70" t="s">
        <v>102</v>
      </c>
      <c r="CU7" s="70">
        <v>37.67</v>
      </c>
      <c r="CV7" s="70">
        <v>30.99</v>
      </c>
      <c r="CW7" s="70">
        <v>28.16</v>
      </c>
      <c r="CX7" s="70" t="s">
        <v>102</v>
      </c>
      <c r="CY7" s="70" t="s">
        <v>102</v>
      </c>
      <c r="CZ7" s="70" t="s">
        <v>102</v>
      </c>
      <c r="DA7" s="70">
        <v>98.18</v>
      </c>
      <c r="DB7" s="70">
        <v>98.56</v>
      </c>
      <c r="DC7" s="70" t="s">
        <v>102</v>
      </c>
      <c r="DD7" s="70" t="s">
        <v>102</v>
      </c>
      <c r="DE7" s="70" t="s">
        <v>102</v>
      </c>
      <c r="DF7" s="70">
        <v>87.94</v>
      </c>
      <c r="DG7" s="70">
        <v>85.45</v>
      </c>
      <c r="DH7" s="70">
        <v>80.73</v>
      </c>
      <c r="DI7" s="70" t="s">
        <v>102</v>
      </c>
      <c r="DJ7" s="70" t="s">
        <v>102</v>
      </c>
      <c r="DK7" s="70" t="s">
        <v>102</v>
      </c>
      <c r="DL7" s="70">
        <v>56.9</v>
      </c>
      <c r="DM7" s="70">
        <v>54.34</v>
      </c>
      <c r="DN7" s="70" t="s">
        <v>102</v>
      </c>
      <c r="DO7" s="70" t="s">
        <v>102</v>
      </c>
      <c r="DP7" s="70" t="s">
        <v>102</v>
      </c>
      <c r="DQ7" s="70">
        <v>37.479999999999997</v>
      </c>
      <c r="DR7" s="70">
        <v>35.07</v>
      </c>
      <c r="DS7" s="70">
        <v>30.98</v>
      </c>
      <c r="DT7" s="70" t="s">
        <v>102</v>
      </c>
      <c r="DU7" s="70" t="s">
        <v>102</v>
      </c>
      <c r="DV7" s="70" t="s">
        <v>102</v>
      </c>
      <c r="DW7" s="70">
        <v>0</v>
      </c>
      <c r="DX7" s="70">
        <v>0</v>
      </c>
      <c r="DY7" s="70" t="s">
        <v>102</v>
      </c>
      <c r="DZ7" s="70" t="s">
        <v>102</v>
      </c>
      <c r="EA7" s="70" t="s">
        <v>102</v>
      </c>
      <c r="EB7" s="70">
        <v>0</v>
      </c>
      <c r="EC7" s="70">
        <v>0</v>
      </c>
      <c r="ED7" s="70">
        <v>0</v>
      </c>
      <c r="EE7" s="70" t="s">
        <v>102</v>
      </c>
      <c r="EF7" s="70" t="s">
        <v>102</v>
      </c>
      <c r="EG7" s="70" t="s">
        <v>102</v>
      </c>
      <c r="EH7" s="70">
        <v>0</v>
      </c>
      <c r="EI7" s="70">
        <v>0</v>
      </c>
      <c r="EJ7" s="70" t="s">
        <v>102</v>
      </c>
      <c r="EK7" s="70" t="s">
        <v>102</v>
      </c>
      <c r="EL7" s="70" t="s">
        <v>102</v>
      </c>
      <c r="EM7" s="70">
        <v>2.e-002</v>
      </c>
      <c r="EN7" s="70">
        <v>0</v>
      </c>
      <c r="EO7" s="70">
        <v>0</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99</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皆川 好太郎</cp:lastModifiedBy>
  <dcterms:created xsi:type="dcterms:W3CDTF">2025-01-24T07:21:28Z</dcterms:created>
  <dcterms:modified xsi:type="dcterms:W3CDTF">2025-02-03T00:08:02Z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2025-02-03T00:08:02Z</vt:filetime>
  </property>
</Properties>
</file>