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
<Relationships xmlns="http://schemas.openxmlformats.org/package/2006/relationships">
  <Relationship Id="rId1" Type="http://schemas.openxmlformats.org/officeDocument/2006/relationships/officeDocument" Target="xl/workbook.xml" />
  <Relationship Id="rId2" Type="http://schemas.openxmlformats.org/package/2006/relationships/metadata/core-properties" Target="docProps/core.xml" />
  <Relationship Id="rId3" Type="http://schemas.openxmlformats.org/officeDocument/2006/relationships/extended-properties" Target="docProps/app.xml" />
  <Relationship Id="rId4" Type="http://schemas.openxmlformats.org/officeDocument/2006/relationships/custom-properties" Target="docProps/custom.xml" />
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lockStructure="1" workbookAlgorithmName="SHA-512" workbookHashValue="Hj/ntUukD6YiCIz/2gayRvkoqEzLEAarNDHYRmbS/FE4hfZNwph5c734KMh/2yyV8mh0+yig7C/GVbpSMalrcg==" workbookSaltValue="U/bv9oxneFSYdMI9yl8nEg==" workbookSpinCount="100000"/>
  <bookViews>
    <workbookView xWindow="0" yWindow="0" windowWidth="23040" windowHeight="9216"/>
  </bookViews>
  <sheets>
    <sheet name="法適用_水道事業" sheetId="4" r:id="rId1"/>
    <sheet name="データ" sheetId="5" state="hidden" r:id="rId2"/>
  </sheets>
  <externalReferences>
    <externalReference r:id="rId3"/>
  </externalReferenc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<sst xmlns="http://schemas.openxmlformats.org/spreadsheetml/2006/main" xmlns:r="http://schemas.openxmlformats.org/officeDocument/2006/relationships" count="111" uniqueCount="111">
  <si>
    <t>②管路経年化率(％)</t>
    <rPh sb="1" eb="3">
      <t>カンロ</t>
    </rPh>
    <rPh sb="3" eb="6">
      <t>ケイネンカ</t>
    </rPh>
    <rPh sb="6" eb="7">
      <t>リツ</t>
    </rPh>
    <phoneticPr fontId="1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</si>
  <si>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1"/>
  </si>
  <si>
    <t>経営比較分析表（令和6年度決算）</t>
    <rPh sb="8" eb="10">
      <t>レイワ</t>
    </rPh>
    <rPh sb="12" eb="13">
      <t>ド</t>
    </rPh>
    <phoneticPr fontId="1"/>
  </si>
  <si>
    <r>
      <t>給水人口密度(人/km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phoneticPr fontId="1"/>
  </si>
  <si>
    <t>非設置</t>
  </si>
  <si>
    <t>人口（人）</t>
    <rPh sb="0" eb="2">
      <t>ジンコウ</t>
    </rPh>
    <rPh sb="3" eb="4">
      <t>ヒト</t>
    </rPh>
    <phoneticPr fontId="1"/>
  </si>
  <si>
    <t>事業CD</t>
    <rPh sb="0" eb="2">
      <t>ジギョウ</t>
    </rPh>
    <phoneticPr fontId="1"/>
  </si>
  <si>
    <t>業種CD</t>
    <rPh sb="0" eb="2">
      <t>ギョウシュ</t>
    </rPh>
    <phoneticPr fontId="1"/>
  </si>
  <si>
    <t>管理者の情報</t>
    <rPh sb="0" eb="3">
      <t>カンリシャ</t>
    </rPh>
    <rPh sb="4" eb="6">
      <t>ジョウホウ</t>
    </rPh>
    <phoneticPr fontId="1"/>
  </si>
  <si>
    <t>事業名</t>
  </si>
  <si>
    <t>業務名</t>
    <rPh sb="2" eb="3">
      <t>メイ</t>
    </rPh>
    <phoneticPr fontId="1"/>
  </si>
  <si>
    <r>
      <t>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</si>
  <si>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2. 老朽化の状況</t>
  </si>
  <si>
    <t>全体総括</t>
    <rPh sb="0" eb="2">
      <t>ゼンタイ</t>
    </rPh>
    <rPh sb="2" eb="4">
      <t>ソウカツ</t>
    </rPh>
    <phoneticPr fontId="1"/>
  </si>
  <si>
    <t>1⑤</t>
  </si>
  <si>
    <t>業種名</t>
    <rPh sb="2" eb="3">
      <t>メイ</t>
    </rPh>
    <phoneticPr fontId="1"/>
  </si>
  <si>
    <t>■</t>
  </si>
  <si>
    <t>類似団体区分</t>
    <rPh sb="4" eb="6">
      <t>クブン</t>
    </rPh>
    <phoneticPr fontId="1"/>
  </si>
  <si>
    <r>
      <t>人口密度(人/km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</si>
  <si>
    <t>グラフ凡例</t>
    <rPh sb="3" eb="5">
      <t>ハンレイ</t>
    </rPh>
    <phoneticPr fontId="1"/>
  </si>
  <si>
    <t>大項目</t>
    <rPh sb="0" eb="3">
      <t>ダイコウモク</t>
    </rPh>
    <phoneticPr fontId="1"/>
  </si>
  <si>
    <t>当該団体値（当該値）</t>
    <rPh sb="2" eb="4">
      <t>ダンタイ</t>
    </rPh>
    <phoneticPr fontId="1"/>
  </si>
  <si>
    <t>資金不足比率(％)</t>
  </si>
  <si>
    <r>
      <t>1か月20ｍ</t>
    </r>
    <r>
      <rPr>
        <b/>
        <vertAlign val="superscript"/>
        <sz val="12"/>
        <color theme="1"/>
        <rFont val="ＭＳ ゴシック"/>
      </rPr>
      <t>3</t>
    </r>
    <r>
      <rPr>
        <b/>
        <sz val="11"/>
        <color theme="1"/>
        <rFont val="ＭＳ ゴシック"/>
      </rPr>
      <t>当たり家庭料金(円)</t>
    </r>
  </si>
  <si>
    <t>自己資本構成比率(％)</t>
  </si>
  <si>
    <t>普及率(％)</t>
  </si>
  <si>
    <t>施設CD</t>
    <rPh sb="0" eb="2">
      <t>シセツ</t>
    </rPh>
    <phoneticPr fontId="1"/>
  </si>
  <si>
    <t>1⑥</t>
  </si>
  <si>
    <t>現在給水人口(人)</t>
  </si>
  <si>
    <t>小項目</t>
    <rPh sb="0" eb="3">
      <t>ショウコウモク</t>
    </rPh>
    <phoneticPr fontId="1"/>
  </si>
  <si>
    <r>
      <t>給水区域面積(km</t>
    </r>
    <r>
      <rPr>
        <b/>
        <vertAlign val="superscript"/>
        <sz val="11"/>
        <color theme="1"/>
        <rFont val="ＭＳ ゴシック"/>
      </rPr>
      <t>2</t>
    </r>
    <r>
      <rPr>
        <b/>
        <sz val="11"/>
        <color theme="1"/>
        <rFont val="ＭＳ ゴシック"/>
      </rPr>
      <t>)</t>
    </r>
    <rPh sb="0" eb="2">
      <t>キュウスイ</t>
    </rPh>
    <rPh sb="2" eb="4">
      <t>クイキ</t>
    </rPh>
    <phoneticPr fontId="1"/>
  </si>
  <si>
    <t>基本情報</t>
    <rPh sb="0" eb="2">
      <t>キホン</t>
    </rPh>
    <rPh sb="2" eb="4">
      <t>ジョウホウ</t>
    </rPh>
    <phoneticPr fontId="1"/>
  </si>
  <si>
    <t>－</t>
  </si>
  <si>
    <t>類似団体平均値（平均値）</t>
  </si>
  <si>
    <t>2①</t>
  </si>
  <si>
    <t>【】</t>
  </si>
  <si>
    <t>⑤料金回収率(％)</t>
    <rPh sb="1" eb="3">
      <t>リョウキン</t>
    </rPh>
    <rPh sb="3" eb="5">
      <t>カイシュウ</t>
    </rPh>
    <rPh sb="5" eb="6">
      <t>リツ</t>
    </rPh>
    <phoneticPr fontId="1"/>
  </si>
  <si>
    <t>令和6年度全国平均</t>
    <rPh sb="0" eb="2">
      <t>レイワ</t>
    </rPh>
    <rPh sb="3" eb="5">
      <t>ネンド</t>
    </rPh>
    <phoneticPr fontId="1"/>
  </si>
  <si>
    <t>業務CD</t>
    <rPh sb="0" eb="2">
      <t>ギョウム</t>
    </rPh>
    <phoneticPr fontId="1"/>
  </si>
  <si>
    <t>分析欄</t>
    <rPh sb="0" eb="2">
      <t>ブンセキ</t>
    </rPh>
    <rPh sb="2" eb="3">
      <t>ラン</t>
    </rPh>
    <phoneticPr fontId="1"/>
  </si>
  <si>
    <t>1. 経営の健全性・効率性</t>
  </si>
  <si>
    <t>③流動比率(％)</t>
    <rPh sb="1" eb="3">
      <t>リュウドウ</t>
    </rPh>
    <rPh sb="3" eb="5">
      <t>ヒリツ</t>
    </rPh>
    <phoneticPr fontId="1"/>
  </si>
  <si>
    <t>1. 経営の健全性・効率性について</t>
  </si>
  <si>
    <t>2. 老朽化の状況について</t>
  </si>
  <si>
    <t>1④</t>
  </si>
  <si>
    <t>全国平均</t>
    <rPh sb="0" eb="2">
      <t>ゼンコク</t>
    </rPh>
    <rPh sb="2" eb="4">
      <t>ヘイキン</t>
    </rPh>
    <phoneticPr fontId="1"/>
  </si>
  <si>
    <t>1①</t>
  </si>
  <si>
    <t>②累積欠損金比率(％)</t>
  </si>
  <si>
    <t>1②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</si>
  <si>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1"/>
  </si>
  <si>
    <t>1③</t>
  </si>
  <si>
    <t>1⑦</t>
  </si>
  <si>
    <t>1⑧</t>
  </si>
  <si>
    <t>年度</t>
    <rPh sb="0" eb="2">
      <t>ネンド</t>
    </rPh>
    <phoneticPr fontId="1"/>
  </si>
  <si>
    <t>①　経常収支比率は、100％上回る安定した黒字経
　営が続いている。
②　累積欠損金比率は、これまで発生していない。
③　流動比率は、毎年度100％をを大きく上回り、
　1年以内に支払う債務に対する能力があると言
　える。
④　企業債残高給水収益比率は、平成30年度から
　施設・設備の更新等による企業債借入を開始し
　たことにより増加していたが、令和6年度は起
　債借入額が減少したため平均程度まで減少して
　いる。
　　だたし、今後も各種補助事業の活用等投資活
　動を予定しているため増加していくことが見込
　まれる。
⑤　料金回収率は、令和4～6年度は例年より減少
　しているが、物価高騰による水道料金の減免を
　実施したことによる減少であり、その減少分は
　一般会計から補てんされている。
⑥　給水原価は、類似団体平均よりも低く推移し
　ているが、今後は企業債支払利息の増加等によ
　り、据置期間以降は増加が見込まれる。
⑦　施設利用率は、類似団体平均を上回っている
　ものの、令和6年度は配水量が増加し例年並み
　に回復している。
⑧　有収率は、類似団体平均を上回っており、概
　ね水道水の安定した供給が行えている。</t>
    <rPh sb="166" eb="168">
      <t>ゾウカ</t>
    </rPh>
    <rPh sb="174" eb="176">
      <t>レイワ</t>
    </rPh>
    <rPh sb="177" eb="179">
      <t>ネンド</t>
    </rPh>
    <rPh sb="180" eb="181">
      <t>オコシ</t>
    </rPh>
    <rPh sb="183" eb="184">
      <t>サイ</t>
    </rPh>
    <rPh sb="184" eb="185">
      <t>カリ</t>
    </rPh>
    <rPh sb="185" eb="186">
      <t>イリ</t>
    </rPh>
    <rPh sb="186" eb="187">
      <t>ガク</t>
    </rPh>
    <rPh sb="188" eb="190">
      <t>ゲンショウ</t>
    </rPh>
    <rPh sb="194" eb="196">
      <t>ヘイキン</t>
    </rPh>
    <rPh sb="196" eb="198">
      <t>テイド</t>
    </rPh>
    <rPh sb="200" eb="202">
      <t>ゲンショウ</t>
    </rPh>
    <rPh sb="279" eb="281">
      <t>レイネン</t>
    </rPh>
    <rPh sb="398" eb="400">
      <t>スエオキ</t>
    </rPh>
    <rPh sb="400" eb="402">
      <t>キカン</t>
    </rPh>
    <rPh sb="402" eb="404">
      <t>イコウ</t>
    </rPh>
    <rPh sb="405" eb="407">
      <t>ゾウカ</t>
    </rPh>
    <rPh sb="453" eb="455">
      <t>ゾウカ</t>
    </rPh>
    <rPh sb="456" eb="458">
      <t>レイネン</t>
    </rPh>
    <rPh sb="458" eb="459">
      <t>ナ</t>
    </rPh>
    <rPh sb="463" eb="465">
      <t>カイフク</t>
    </rPh>
    <rPh sb="492" eb="493">
      <t>オオム</t>
    </rPh>
    <phoneticPr fontId="1"/>
  </si>
  <si>
    <t>2②</t>
  </si>
  <si>
    <t>①経常収支比率(％)</t>
  </si>
  <si>
    <t>2③</t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</si>
  <si>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1"/>
  </si>
  <si>
    <t>項番</t>
    <rPh sb="0" eb="2">
      <t>コウバン</t>
    </rPh>
    <phoneticPr fontId="1"/>
  </si>
  <si>
    <t>都道府県名</t>
    <rPh sb="0" eb="4">
      <t>トドウフケン</t>
    </rPh>
    <rPh sb="4" eb="5">
      <t>メイ</t>
    </rPh>
    <phoneticPr fontId="1"/>
  </si>
  <si>
    <t>団体CD</t>
    <rPh sb="0" eb="2">
      <t>ダンタイ</t>
    </rPh>
    <phoneticPr fontId="1"/>
  </si>
  <si>
    <t>中項目</t>
    <rPh sb="0" eb="1">
      <t>チュウ</t>
    </rPh>
    <rPh sb="1" eb="3">
      <t>コウモク</t>
    </rPh>
    <phoneticPr fontId="1"/>
  </si>
  <si>
    <t>⑥給水原価(円)</t>
    <rPh sb="1" eb="3">
      <t>キュウスイ</t>
    </rPh>
    <rPh sb="3" eb="5">
      <t>ゲンカ</t>
    </rPh>
    <rPh sb="6" eb="7">
      <t>エン</t>
    </rPh>
    <phoneticPr fontId="1"/>
  </si>
  <si>
    <t>人口密度</t>
    <rPh sb="0" eb="2">
      <t>ジンコウ</t>
    </rPh>
    <rPh sb="2" eb="4">
      <t>ミツド</t>
    </rPh>
    <phoneticPr fontId="1"/>
  </si>
  <si>
    <t>⑦施設利用率(％)</t>
    <rPh sb="1" eb="3">
      <t>シセツ</t>
    </rPh>
    <rPh sb="3" eb="6">
      <t>リヨウリツ</t>
    </rPh>
    <phoneticPr fontId="1"/>
  </si>
  <si>
    <t>⑧有収率(％)</t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</si>
  <si>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1"/>
  </si>
  <si>
    <t>③管路更新率(％)</t>
    <rPh sb="1" eb="3">
      <t>カンロ</t>
    </rPh>
    <rPh sb="3" eb="5">
      <t>コウシン</t>
    </rPh>
    <rPh sb="5" eb="6">
      <t>リツ</t>
    </rPh>
    <phoneticPr fontId="1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</si>
  <si>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1"/>
  </si>
  <si>
    <t>業種名称</t>
    <rPh sb="0" eb="2">
      <t>ギョウシュ</t>
    </rPh>
    <rPh sb="2" eb="4">
      <t>メイショウ</t>
    </rPh>
    <phoneticPr fontId="1"/>
  </si>
  <si>
    <t>事業名称</t>
    <rPh sb="0" eb="2">
      <t>ジギョウ</t>
    </rPh>
    <rPh sb="2" eb="4">
      <t>メイショウ</t>
    </rPh>
    <phoneticPr fontId="1"/>
  </si>
  <si>
    <t>類似団体</t>
    <rPh sb="0" eb="2">
      <t>ルイジ</t>
    </rPh>
    <rPh sb="2" eb="4">
      <t>ダンタイ</t>
    </rPh>
    <phoneticPr fontId="1"/>
  </si>
  <si>
    <t>資金不足比率</t>
    <rPh sb="0" eb="2">
      <t>シキン</t>
    </rPh>
    <rPh sb="2" eb="4">
      <t>フソク</t>
    </rPh>
    <rPh sb="4" eb="6">
      <t>ヒリツ</t>
    </rPh>
    <phoneticPr fontId="1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</si>
  <si>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1"/>
  </si>
  <si>
    <t>普及率</t>
    <rPh sb="0" eb="2">
      <t>フキュウ</t>
    </rPh>
    <rPh sb="2" eb="3">
      <t>リツ</t>
    </rPh>
    <phoneticPr fontId="1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</si>
  <si>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1"/>
  </si>
  <si>
    <t>人口</t>
    <rPh sb="0" eb="2">
      <t>ジンコウ</t>
    </rPh>
    <phoneticPr fontId="1"/>
  </si>
  <si>
    <t>面積</t>
    <rPh sb="0" eb="2">
      <t>メンセキ</t>
    </rPh>
    <phoneticPr fontId="1"/>
  </si>
  <si>
    <t>給水人口</t>
    <rPh sb="0" eb="2">
      <t>キュウスイ</t>
    </rPh>
    <rPh sb="2" eb="4">
      <t>ジンコウ</t>
    </rPh>
    <phoneticPr fontId="1"/>
  </si>
  <si>
    <t>給水区域面積</t>
  </si>
  <si>
    <t>給水人口密度</t>
  </si>
  <si>
    <t>比率(N-4)</t>
    <rPh sb="0" eb="2">
      <t>ヒリツ</t>
    </rPh>
    <phoneticPr fontId="1"/>
  </si>
  <si>
    <t>比率(N-3)</t>
    <rPh sb="0" eb="2">
      <t>ヒリツ</t>
    </rPh>
    <phoneticPr fontId="1"/>
  </si>
  <si>
    <t>比率(N-2)</t>
    <rPh sb="0" eb="2">
      <t>ヒリツ</t>
    </rPh>
    <phoneticPr fontId="1"/>
  </si>
  <si>
    <t>比率(N-1)</t>
    <rPh sb="0" eb="2">
      <t>ヒリツ</t>
    </rPh>
    <phoneticPr fontId="1"/>
  </si>
  <si>
    <t>比率(N)</t>
    <rPh sb="0" eb="2">
      <t>ヒリツ</t>
    </rPh>
    <phoneticPr fontId="1"/>
  </si>
  <si>
    <t>類似団体平均(N-4)</t>
  </si>
  <si>
    <t>全国平均</t>
  </si>
  <si>
    <t>類似団体平均(N-3)</t>
  </si>
  <si>
    <t>類似団体平均(N-2)</t>
  </si>
  <si>
    <t>類似団体平均(N-1)</t>
  </si>
  <si>
    <t>類似団体平均(N)</t>
  </si>
  <si>
    <t>参照用</t>
    <rPh sb="0" eb="3">
      <t>サンショウヨウ</t>
    </rPh>
    <phoneticPr fontId="1"/>
  </si>
  <si>
    <t>北海道　別海町</t>
  </si>
  <si>
    <t>法適用</t>
  </si>
  <si>
    <t>水道事業</t>
  </si>
  <si>
    <t>末端給水事業</t>
  </si>
  <si>
    <t>A7</t>
  </si>
  <si>
    <t>-</t>
  </si>
  <si>
    <t>Ｎ－４年度</t>
    <rPh sb="3" eb="5">
      <t>ネンド</t>
    </rPh>
    <phoneticPr fontId="1"/>
  </si>
  <si>
    <t>Ｎ－３年度</t>
    <rPh sb="3" eb="5">
      <t>ネンド</t>
    </rPh>
    <phoneticPr fontId="1"/>
  </si>
  <si>
    <t>Ｎ－２年度</t>
    <rPh sb="3" eb="5">
      <t>ネンド</t>
    </rPh>
    <phoneticPr fontId="1"/>
  </si>
  <si>
    <t>Ｎ－１年度</t>
    <rPh sb="3" eb="5">
      <t>ネンド</t>
    </rPh>
    <phoneticPr fontId="1"/>
  </si>
  <si>
    <t>Ｎ年度</t>
    <rPh sb="1" eb="3">
      <t>ネンド</t>
    </rPh>
    <phoneticPr fontId="1"/>
  </si>
  <si>
    <t>←年数補正</t>
    <rPh sb="1" eb="3">
      <t>ネンスウ</t>
    </rPh>
    <rPh sb="3" eb="5">
      <t>ホセイ</t>
    </rPh>
    <phoneticPr fontId="1"/>
  </si>
  <si>
    <t>←日数補正</t>
    <rPh sb="1" eb="3">
      <t>ニッスウ</t>
    </rPh>
    <rPh sb="3" eb="5">
      <t>ホセイ</t>
    </rPh>
    <phoneticPr fontId="1"/>
  </si>
  <si>
    <t>"R"yy</t>
  </si>
  <si>
    <t>←書式設定</t>
    <rPh sb="1" eb="3">
      <t>ショシキ</t>
    </rPh>
    <rPh sb="3" eb="5">
      <t>セッテイ</t>
    </rPh>
    <phoneticPr fontId="1"/>
  </si>
  <si>
    <t>①　有形固定資産減価償却率は、類似団体平均よ
　り上回っており、今後も増加傾向にある。施設
　の老朽化が進んでいることから、計画的な更新
　が必要となっている。
②　管路経年化率は、昨年度より減少しているも
　のの、類似団体平均を上回っている。今後も法
　定耐用年数を経過した管路の増加が見込まれる
　ため、計画的な更新が必要となっている。
③　管路更新率は、令和3年度に国営かんがい排
　水事業（別海西部地区）の管路更新が完了した
　ことから大幅な管路更新率となっているが、令
　和4年度から大幅に減少し類似団体平均を下回
　っている。今後は、国営かんがい排水事業（別
　海北部地区）及び道営事業による更新を順次進
　めていく計画をしているため、完了時に管路更
　新率の大幅な上昇を見込んでいる。</t>
  </si>
  <si>
    <t>　料金回収率は回復傾向にあるが、令和6年度も大
規模な物価高騰対策を行っており、その対策費用分
は一般会計から補てんされていることから経常収支
比率は100％以上を維持出来ている。
　経営は安定していると言えるが、有形固定資産
減価償却率及び管路経年化率から読み取れるとお
り、施設の老朽化が進んでいる状況にある。
　今後は、国営・道営事業による管路更新補助金
を活用した施設改修等を計画的に進め、中長期的
な視野をもって、経営の健全性及び効率性に努め
将来にわたり、安心できる水を安定的に供給して
いきたい。</t>
    <rPh sb="7" eb="9">
      <t>カイフク</t>
    </rPh>
    <rPh sb="9" eb="11">
      <t>ケイコウ</t>
    </rPh>
    <rPh sb="16" eb="18">
      <t>レイワ</t>
    </rPh>
    <rPh sb="19" eb="21">
      <t>ネンド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</si>
</sst>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.00;&quot;△&quot;#,##0.00"/>
    <numFmt numFmtId="177" formatCode="#,##0;&quot;△&quot;#,##0"/>
    <numFmt numFmtId="178" formatCode="&quot;R&quot;yy"/>
    <numFmt numFmtId="179" formatCode="#,##0.00;&quot;△&quot;#,##0.00;&quot;-&quot;"/>
    <numFmt numFmtId="180" formatCode="#,##0.00;&quot;△ &quot;#,##0.00"/>
  </numFmts>
  <fonts count="1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b/>
      <sz val="11"/>
      <color theme="1"/>
      <name val="ＭＳ ゴシック"/>
      <family val="3"/>
    </font>
    <font>
      <sz val="11"/>
      <color theme="1"/>
      <name val="ＭＳ ゴシック"/>
      <family val="3"/>
    </font>
    <font>
      <b/>
      <sz val="24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theme="0"/>
      <name val="ＭＳ Ｐゴシック"/>
      <family val="2"/>
    </font>
    <font>
      <b/>
      <sz val="9"/>
      <color theme="1"/>
      <name val="ＭＳ ゴシック"/>
      <family val="3"/>
    </font>
    <font>
      <sz val="11"/>
      <color auto="1"/>
      <name val="ＭＳ ゴシック"/>
      <family val="3"/>
    </font>
    <font>
      <sz val="9"/>
      <color theme="1"/>
      <name val="ＭＳ ゴシック"/>
      <family val="3"/>
    </font>
    <font>
      <b/>
      <sz val="11"/>
      <color rgb="FF3366FF"/>
      <name val="ＭＳ ゴシック"/>
      <family val="3"/>
    </font>
    <font>
      <b/>
      <sz val="11"/>
      <color rgb="FFFF5050"/>
      <name val="ＭＳ ゴシック"/>
      <family val="3"/>
    </font>
    <font>
      <b/>
      <sz val="12"/>
      <color theme="1"/>
      <name val="ＭＳ ゴシック"/>
      <family val="3"/>
    </font>
    <font>
      <sz val="11"/>
      <color theme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vertical="center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176" fontId="3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6" fillId="0" borderId="0" xfId="0" applyFont="1" applyProtection="1">
      <alignment vertical="center"/>
      <protection hidden="1"/>
    </xf>
    <xf numFmtId="0" fontId="2" fillId="2" borderId="6" xfId="0" applyFont="1" applyFill="1" applyBorder="1" applyAlignment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  <protection hidden="1"/>
    </xf>
    <xf numFmtId="176" fontId="3" fillId="0" borderId="6" xfId="0" applyNumberFormat="1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2" borderId="8" xfId="0" applyFont="1" applyFill="1" applyBorder="1" applyAlignment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  <protection hidden="1"/>
    </xf>
    <xf numFmtId="176" fontId="3" fillId="0" borderId="8" xfId="0" applyNumberFormat="1" applyFont="1" applyBorder="1" applyAlignment="1" applyProtection="1">
      <alignment horizontal="center" vertical="center" shrinkToFit="1"/>
      <protection hidden="1"/>
    </xf>
    <xf numFmtId="0" fontId="2" fillId="2" borderId="9" xfId="0" applyFont="1" applyFill="1" applyBorder="1" applyAlignment="1">
      <alignment horizontal="center" vertical="center" shrinkToFit="1"/>
    </xf>
    <xf numFmtId="0" fontId="3" fillId="0" borderId="9" xfId="0" applyFont="1" applyBorder="1" applyAlignment="1" applyProtection="1">
      <alignment horizontal="center" vertical="center" shrinkToFit="1"/>
      <protection hidden="1"/>
    </xf>
    <xf numFmtId="176" fontId="3" fillId="0" borderId="9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>
      <alignment vertical="center"/>
    </xf>
    <xf numFmtId="177" fontId="3" fillId="0" borderId="9" xfId="0" applyNumberFormat="1" applyFont="1" applyBorder="1" applyAlignment="1" applyProtection="1">
      <alignment horizontal="center" vertical="center" shrinkToFit="1"/>
      <protection hidden="1"/>
    </xf>
    <xf numFmtId="49" fontId="2" fillId="0" borderId="0" xfId="0" applyNumberFormat="1" applyFont="1" applyAlignment="1" applyProtection="1">
      <alignment horizontal="left" vertical="center"/>
      <protection hidden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vertical="center" shrinkToFit="1"/>
    </xf>
    <xf numFmtId="0" fontId="0" fillId="3" borderId="9" xfId="0" applyFill="1" applyBorder="1">
      <alignment vertical="center"/>
    </xf>
    <xf numFmtId="0" fontId="0" fillId="4" borderId="9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5" borderId="9" xfId="0" applyFill="1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178" fontId="0" fillId="0" borderId="9" xfId="0" applyNumberFormat="1" applyBorder="1">
      <alignment vertical="center"/>
    </xf>
    <xf numFmtId="0" fontId="6" fillId="0" borderId="0" xfId="0" applyFo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9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5" borderId="9" xfId="1" applyNumberFormat="1" applyFont="1" applyFill="1" applyBorder="1" applyAlignment="1">
      <alignment vertical="center" shrinkToFit="1"/>
    </xf>
    <xf numFmtId="176" fontId="0" fillId="0" borderId="9" xfId="1" applyNumberFormat="1" applyFont="1" applyBorder="1" applyAlignment="1">
      <alignment vertical="center" shrinkToFit="1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179" fontId="0" fillId="5" borderId="9" xfId="1" applyNumberFormat="1" applyFont="1" applyFill="1" applyBorder="1" applyAlignment="1">
      <alignment vertical="center" shrinkToFit="1"/>
    </xf>
    <xf numFmtId="40" fontId="0" fillId="0" borderId="0" xfId="0" applyNumberFormat="1">
      <alignment vertical="center"/>
    </xf>
    <xf numFmtId="180" fontId="0" fillId="0" borderId="0" xfId="1" applyNumberFormat="1" applyFont="1" applyBorder="1" applyAlignment="1">
      <alignment vertical="center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&#65279;<?xml version="1.0" encoding="utf-8"?>
<Relationships xmlns="http://schemas.openxmlformats.org/package/2006/relationships"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externalLink" Target="externalLinks/externalLink1.xml" />
  <Relationship Id="rId4" Type="http://schemas.openxmlformats.org/officeDocument/2006/relationships/theme" Target="theme/theme1.xml" />
  <Relationship Id="rId5" Type="http://schemas.openxmlformats.org/officeDocument/2006/relationships/sharedStrings" Target="sharedStrings.xml" />
  <Relationship Id="rId6" Type="http://schemas.openxmlformats.org/officeDocument/2006/relationships/styles" Target="styles.xml" />
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0.17</c:v>
                </c:pt>
                <c:pt idx="1">
                  <c:v>2.88</c:v>
                </c:pt>
                <c:pt idx="2">
                  <c:v>0.1</c:v>
                </c:pt>
                <c:pt idx="3">
                  <c:v>0.12</c:v>
                </c:pt>
                <c:pt idx="4">
                  <c:v>9.e-002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0.44</c:v>
                </c:pt>
                <c:pt idx="1">
                  <c:v>0.5</c:v>
                </c:pt>
                <c:pt idx="2">
                  <c:v>0.4</c:v>
                </c:pt>
                <c:pt idx="3">
                  <c:v>0.4</c:v>
                </c:pt>
                <c:pt idx="4">
                  <c:v>0.39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77" b="0.75000000000001277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0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58.37</c:v>
                </c:pt>
                <c:pt idx="1">
                  <c:v>58.88</c:v>
                </c:pt>
                <c:pt idx="2">
                  <c:v>57.18</c:v>
                </c:pt>
                <c:pt idx="3">
                  <c:v>56.04</c:v>
                </c:pt>
                <c:pt idx="4">
                  <c:v>58.4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54.43</c:v>
                </c:pt>
                <c:pt idx="1">
                  <c:v>53.87</c:v>
                </c:pt>
                <c:pt idx="2">
                  <c:v>54.49</c:v>
                </c:pt>
                <c:pt idx="3">
                  <c:v>54.8</c:v>
                </c:pt>
                <c:pt idx="4">
                  <c:v>55.47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1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93.03</c:v>
                </c:pt>
                <c:pt idx="1">
                  <c:v>92.65</c:v>
                </c:pt>
                <c:pt idx="2">
                  <c:v>93.39</c:v>
                </c:pt>
                <c:pt idx="3">
                  <c:v>95.69</c:v>
                </c:pt>
                <c:pt idx="4">
                  <c:v>91.93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79.44</c:v>
                </c:pt>
                <c:pt idx="1">
                  <c:v>79.489999999999995</c:v>
                </c:pt>
                <c:pt idx="2">
                  <c:v>78.8</c:v>
                </c:pt>
                <c:pt idx="3">
                  <c:v>77.98</c:v>
                </c:pt>
                <c:pt idx="4">
                  <c:v>76.97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127.07</c:v>
                </c:pt>
                <c:pt idx="1">
                  <c:v>123.62</c:v>
                </c:pt>
                <c:pt idx="2">
                  <c:v>118.94</c:v>
                </c:pt>
                <c:pt idx="3">
                  <c:v>119.73</c:v>
                </c:pt>
                <c:pt idx="4">
                  <c:v>117.99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109.02</c:v>
                </c:pt>
                <c:pt idx="1">
                  <c:v>107.81</c:v>
                </c:pt>
                <c:pt idx="2">
                  <c:v>107.21</c:v>
                </c:pt>
                <c:pt idx="3">
                  <c:v>105.97</c:v>
                </c:pt>
                <c:pt idx="4">
                  <c:v>105.08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21" b="0.75000000000001221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51.06</c:v>
                </c:pt>
                <c:pt idx="1">
                  <c:v>50.59</c:v>
                </c:pt>
                <c:pt idx="2">
                  <c:v>52.54</c:v>
                </c:pt>
                <c:pt idx="3">
                  <c:v>53.39</c:v>
                </c:pt>
                <c:pt idx="4">
                  <c:v>54.62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49.39</c:v>
                </c:pt>
                <c:pt idx="1">
                  <c:v>50.75</c:v>
                </c:pt>
                <c:pt idx="2">
                  <c:v>51.72</c:v>
                </c:pt>
                <c:pt idx="3">
                  <c:v>52.27</c:v>
                </c:pt>
                <c:pt idx="4">
                  <c:v>52.87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4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48.34</c:v>
                </c:pt>
                <c:pt idx="1">
                  <c:v>47.13</c:v>
                </c:pt>
                <c:pt idx="2">
                  <c:v>47.33</c:v>
                </c:pt>
                <c:pt idx="3">
                  <c:v>45.48</c:v>
                </c:pt>
                <c:pt idx="4">
                  <c:v>44.56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18.57</c:v>
                </c:pt>
                <c:pt idx="1">
                  <c:v>21.14</c:v>
                </c:pt>
                <c:pt idx="2">
                  <c:v>22.12</c:v>
                </c:pt>
                <c:pt idx="3">
                  <c:v>25.67</c:v>
                </c:pt>
                <c:pt idx="4">
                  <c:v>26.86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66" b="0.75000000000001266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5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11</c:v>
                </c:pt>
                <c:pt idx="1">
                  <c:v>8.86</c:v>
                </c:pt>
                <c:pt idx="2">
                  <c:v>7.65</c:v>
                </c:pt>
                <c:pt idx="3">
                  <c:v>8.52</c:v>
                </c:pt>
                <c:pt idx="4">
                  <c:v>10.8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6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1148.43</c:v>
                </c:pt>
                <c:pt idx="1">
                  <c:v>1234.58</c:v>
                </c:pt>
                <c:pt idx="2">
                  <c:v>1322.02</c:v>
                </c:pt>
                <c:pt idx="3">
                  <c:v>1174.31</c:v>
                </c:pt>
                <c:pt idx="4">
                  <c:v>1114.22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371.81</c:v>
                </c:pt>
                <c:pt idx="1">
                  <c:v>384.23</c:v>
                </c:pt>
                <c:pt idx="2">
                  <c:v>364.3</c:v>
                </c:pt>
                <c:pt idx="3">
                  <c:v>378.87</c:v>
                </c:pt>
                <c:pt idx="4">
                  <c:v>362.35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7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297.58</c:v>
                </c:pt>
                <c:pt idx="1">
                  <c:v>290.07</c:v>
                </c:pt>
                <c:pt idx="2">
                  <c:v>373.56</c:v>
                </c:pt>
                <c:pt idx="3">
                  <c:v>477.38</c:v>
                </c:pt>
                <c:pt idx="4">
                  <c:v>415.12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465.85</c:v>
                </c:pt>
                <c:pt idx="1">
                  <c:v>439.43</c:v>
                </c:pt>
                <c:pt idx="2">
                  <c:v>438.41</c:v>
                </c:pt>
                <c:pt idx="3">
                  <c:v>430.23</c:v>
                </c:pt>
                <c:pt idx="4">
                  <c:v>429.24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8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145.82</c:v>
                </c:pt>
                <c:pt idx="1">
                  <c:v>138.79</c:v>
                </c:pt>
                <c:pt idx="2">
                  <c:v>106.31</c:v>
                </c:pt>
                <c:pt idx="3">
                  <c:v>87.97</c:v>
                </c:pt>
                <c:pt idx="4">
                  <c:v>107.14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92.39</c:v>
                </c:pt>
                <c:pt idx="1">
                  <c:v>94.41</c:v>
                </c:pt>
                <c:pt idx="2">
                  <c:v>90.96</c:v>
                </c:pt>
                <c:pt idx="3">
                  <c:v>90.66</c:v>
                </c:pt>
                <c:pt idx="4">
                  <c:v>90.78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charts/chart9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82.14</c:v>
                </c:pt>
                <c:pt idx="1">
                  <c:v>86.46</c:v>
                </c:pt>
                <c:pt idx="2">
                  <c:v>95.22</c:v>
                </c:pt>
                <c:pt idx="3">
                  <c:v>94.47</c:v>
                </c:pt>
                <c:pt idx="4">
                  <c:v>94.42</c:v>
                </c:pt>
              </c:numCache>
            </c:numRef>
          </c:val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192.98</c:v>
                </c:pt>
                <c:pt idx="1">
                  <c:v>192.13</c:v>
                </c:pt>
                <c:pt idx="2">
                  <c:v>197.04</c:v>
                </c:pt>
                <c:pt idx="3">
                  <c:v>199.33</c:v>
                </c:pt>
                <c:pt idx="4">
                  <c:v>202.75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8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dateAx>
        <c:axId val="1"/>
        <c:scaling>
          <c:orientation val="minMax"/>
        </c:scaling>
        <c:delete val="1"/>
        <c:axPos val="b"/>
        <c:numFmt formatCode="#,##0.00;&quot;△&quot;#,##0.00;&quot;-&quot;" sourceLinked="1"/>
        <c:majorTickMark val="none"/>
        <c:minorTickMark val="none"/>
        <c:tickLblPos val="none"/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Offset val="100"/>
        <c:baseTimeUnit val="years"/>
      </c:date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  <c:txPr>
          <a:bodyPr horzOverflow="overflow" anchor="ctr" anchorCtr="1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 altLang="en-US"/>
          </a:p>
        </c:tx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 horzOverflow="overflow" anchor="ctr" anchorCtr="1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 altLang="en-US"/>
    </a:p>
  </c:txPr>
  <c:printSettings>
    <c:pageMargins l="0.70000000000000062" r="0.70000000000000062" t="0.75000000000001243" b="0.75000000000001243" header="0.30000000000000032" footer="0.30000000000000032"/>
    <c:pageSetup orientation="landscape"/>
  </c:printSettings>
  <c:extLst>
    <c:ext xmlns:c14="http://schemas.microsoft.com/office/drawing/2007/8/2/chart" uri="{781A3756-C4B2-4CAC-9D66-4F8BD8637D16}"/>
  </c:extLst>
</c:chartSpace>
</file>

<file path=xl/drawings/_rels/drawing1.xml.rels>&#65279;<?xml version="1.0" encoding="utf-8"?>
<Relationships xmlns="http://schemas.openxmlformats.org/package/2006/relationships">
  <Relationship Id="rId1" Type="http://schemas.openxmlformats.org/officeDocument/2006/relationships/chart" Target="../charts/chart1.xml" />
  <Relationship Id="rId2" Type="http://schemas.openxmlformats.org/officeDocument/2006/relationships/chart" Target="../charts/chart2.xml" />
  <Relationship Id="rId3" Type="http://schemas.openxmlformats.org/officeDocument/2006/relationships/chart" Target="../charts/chart3.xml" />
  <Relationship Id="rId4" Type="http://schemas.openxmlformats.org/officeDocument/2006/relationships/chart" Target="../charts/chart4.xml" />
  <Relationship Id="rId5" Type="http://schemas.openxmlformats.org/officeDocument/2006/relationships/chart" Target="../charts/chart5.xml" />
  <Relationship Id="rId6" Type="http://schemas.openxmlformats.org/officeDocument/2006/relationships/chart" Target="../charts/chart6.xml" />
  <Relationship Id="rId7" Type="http://schemas.openxmlformats.org/officeDocument/2006/relationships/chart" Target="../charts/chart7.xml" />
  <Relationship Id="rId8" Type="http://schemas.openxmlformats.org/officeDocument/2006/relationships/chart" Target="../charts/chart8.xml" />
  <Relationship Id="rId9" Type="http://schemas.openxmlformats.org/officeDocument/2006/relationships/chart" Target="../charts/chart9.xml" />
  <Relationship Id="rId10" Type="http://schemas.openxmlformats.org/officeDocument/2006/relationships/chart" Target="../charts/chart10.xml" />
  <Relationship Id="rId11" Type="http://schemas.openxmlformats.org/officeDocument/2006/relationships/chart" Target="../charts/chart1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78</xdr:row>
      <xdr:rowOff>0</xdr:rowOff>
    </xdr:to>
    <xdr:graphicFrame macro="">
      <xdr:nvGraphicFramePr>
        <xdr:cNvPr id="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33</xdr:row>
      <xdr:rowOff>0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78</xdr:row>
      <xdr:rowOff>0</xdr:rowOff>
    </xdr:to>
    <xdr:graphicFrame macro="">
      <xdr:nvGraphicFramePr>
        <xdr:cNvPr id="4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78</xdr:row>
      <xdr:rowOff>0</xdr:rowOff>
    </xdr:to>
    <xdr:graphicFrame macro="">
      <xdr:nvGraphicFramePr>
        <xdr:cNvPr id="5" name="グラフ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16</xdr:row>
      <xdr:rowOff>0</xdr:rowOff>
    </xdr:from>
    <xdr:to xmlns:xdr="http://schemas.openxmlformats.org/drawingml/2006/spreadsheetDrawing">
      <xdr:col>16</xdr:col>
      <xdr:colOff>0</xdr:colOff>
      <xdr:row>17</xdr:row>
      <xdr:rowOff>71120</xdr:rowOff>
    </xdr:to>
    <xdr:sp macro="" textlink="">
      <xdr:nvSpPr>
        <xdr:cNvPr id="6" name="テキスト ボックス 5"/>
        <xdr:cNvSpPr txBox="1"/>
      </xdr:nvSpPr>
      <xdr:spPr>
        <a:xfrm>
          <a:off x="49022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①経常収支比率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33</xdr:row>
      <xdr:rowOff>0</xdr:rowOff>
    </xdr:to>
    <xdr:graphicFrame macro="">
      <xdr:nvGraphicFramePr>
        <xdr:cNvPr id="7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33</xdr:row>
      <xdr:rowOff>0</xdr:rowOff>
    </xdr:to>
    <xdr:graphicFrame macro="">
      <xdr:nvGraphicFramePr>
        <xdr:cNvPr id="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33</xdr:row>
      <xdr:rowOff>0</xdr:rowOff>
    </xdr:to>
    <xdr:graphicFrame macro="">
      <xdr:nvGraphicFramePr>
        <xdr:cNvPr id="9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55</xdr:row>
      <xdr:rowOff>0</xdr:rowOff>
    </xdr:to>
    <xdr:graphicFrame macro="">
      <xdr:nvGraphicFramePr>
        <xdr:cNvPr id="10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55</xdr:row>
      <xdr:rowOff>0</xdr:rowOff>
    </xdr:to>
    <xdr:graphicFrame macro="">
      <xdr:nvGraphicFramePr>
        <xdr:cNvPr id="11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55</xdr:row>
      <xdr:rowOff>0</xdr:rowOff>
    </xdr:to>
    <xdr:graphicFrame macro="">
      <xdr:nvGraphicFramePr>
        <xdr:cNvPr id="12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55</xdr:row>
      <xdr:rowOff>0</xdr:rowOff>
    </xdr:to>
    <xdr:graphicFrame macro="">
      <xdr:nvGraphicFramePr>
        <xdr:cNvPr id="13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 xmlns:xdr="http://schemas.openxmlformats.org/drawingml/2006/spreadsheetDrawing">
      <xdr:col>17</xdr:col>
      <xdr:colOff>0</xdr:colOff>
      <xdr:row>16</xdr:row>
      <xdr:rowOff>0</xdr:rowOff>
    </xdr:from>
    <xdr:to xmlns:xdr="http://schemas.openxmlformats.org/drawingml/2006/spreadsheetDrawing">
      <xdr:col>31</xdr:col>
      <xdr:colOff>0</xdr:colOff>
      <xdr:row>17</xdr:row>
      <xdr:rowOff>71120</xdr:rowOff>
    </xdr:to>
    <xdr:sp macro="" textlink="">
      <xdr:nvSpPr>
        <xdr:cNvPr id="14" name="テキスト ボックス 13"/>
        <xdr:cNvSpPr txBox="1"/>
      </xdr:nvSpPr>
      <xdr:spPr>
        <a:xfrm>
          <a:off x="480504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②累積欠損金比率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16</xdr:row>
      <xdr:rowOff>0</xdr:rowOff>
    </xdr:from>
    <xdr:to xmlns:xdr="http://schemas.openxmlformats.org/drawingml/2006/spreadsheetDrawing">
      <xdr:col>46</xdr:col>
      <xdr:colOff>0</xdr:colOff>
      <xdr:row>17</xdr:row>
      <xdr:rowOff>71120</xdr:rowOff>
    </xdr:to>
    <xdr:sp macro="" textlink="">
      <xdr:nvSpPr>
        <xdr:cNvPr id="15" name="テキスト ボックス 14"/>
        <xdr:cNvSpPr txBox="1"/>
      </xdr:nvSpPr>
      <xdr:spPr>
        <a:xfrm>
          <a:off x="9119870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③流動比率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16</xdr:row>
      <xdr:rowOff>0</xdr:rowOff>
    </xdr:from>
    <xdr:to xmlns:xdr="http://schemas.openxmlformats.org/drawingml/2006/spreadsheetDrawing">
      <xdr:col>61</xdr:col>
      <xdr:colOff>0</xdr:colOff>
      <xdr:row>17</xdr:row>
      <xdr:rowOff>71120</xdr:rowOff>
    </xdr:to>
    <xdr:sp macro="" textlink="">
      <xdr:nvSpPr>
        <xdr:cNvPr id="16" name="テキスト ボックス 15"/>
        <xdr:cNvSpPr txBox="1"/>
      </xdr:nvSpPr>
      <xdr:spPr>
        <a:xfrm>
          <a:off x="13434695" y="27908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④企業債残高対給水収益比率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38</xdr:row>
      <xdr:rowOff>0</xdr:rowOff>
    </xdr:from>
    <xdr:to xmlns:xdr="http://schemas.openxmlformats.org/drawingml/2006/spreadsheetDrawing">
      <xdr:col>16</xdr:col>
      <xdr:colOff>0</xdr:colOff>
      <xdr:row>39</xdr:row>
      <xdr:rowOff>71120</xdr:rowOff>
    </xdr:to>
    <xdr:sp macro="" textlink="">
      <xdr:nvSpPr>
        <xdr:cNvPr id="17" name="テキスト ボックス 16"/>
        <xdr:cNvSpPr txBox="1"/>
      </xdr:nvSpPr>
      <xdr:spPr>
        <a:xfrm>
          <a:off x="49022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⑤料金回収率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0</xdr:colOff>
      <xdr:row>38</xdr:row>
      <xdr:rowOff>0</xdr:rowOff>
    </xdr:from>
    <xdr:to xmlns:xdr="http://schemas.openxmlformats.org/drawingml/2006/spreadsheetDrawing">
      <xdr:col>31</xdr:col>
      <xdr:colOff>0</xdr:colOff>
      <xdr:row>39</xdr:row>
      <xdr:rowOff>71120</xdr:rowOff>
    </xdr:to>
    <xdr:sp macro="" textlink="">
      <xdr:nvSpPr>
        <xdr:cNvPr id="18" name="テキスト ボックス 17"/>
        <xdr:cNvSpPr txBox="1"/>
      </xdr:nvSpPr>
      <xdr:spPr>
        <a:xfrm>
          <a:off x="480504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⑥給水原価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円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32</xdr:col>
      <xdr:colOff>0</xdr:colOff>
      <xdr:row>38</xdr:row>
      <xdr:rowOff>0</xdr:rowOff>
    </xdr:from>
    <xdr:to xmlns:xdr="http://schemas.openxmlformats.org/drawingml/2006/spreadsheetDrawing">
      <xdr:col>46</xdr:col>
      <xdr:colOff>0</xdr:colOff>
      <xdr:row>39</xdr:row>
      <xdr:rowOff>71120</xdr:rowOff>
    </xdr:to>
    <xdr:sp macro="" textlink="">
      <xdr:nvSpPr>
        <xdr:cNvPr id="19" name="テキスト ボックス 18"/>
        <xdr:cNvSpPr txBox="1"/>
      </xdr:nvSpPr>
      <xdr:spPr>
        <a:xfrm>
          <a:off x="9119870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⑦施設利用率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47</xdr:col>
      <xdr:colOff>0</xdr:colOff>
      <xdr:row>38</xdr:row>
      <xdr:rowOff>0</xdr:rowOff>
    </xdr:from>
    <xdr:to xmlns:xdr="http://schemas.openxmlformats.org/drawingml/2006/spreadsheetDrawing">
      <xdr:col>61</xdr:col>
      <xdr:colOff>0</xdr:colOff>
      <xdr:row>39</xdr:row>
      <xdr:rowOff>71120</xdr:rowOff>
    </xdr:to>
    <xdr:sp macro="" textlink="">
      <xdr:nvSpPr>
        <xdr:cNvPr id="20" name="テキスト ボックス 19"/>
        <xdr:cNvSpPr txBox="1"/>
      </xdr:nvSpPr>
      <xdr:spPr>
        <a:xfrm>
          <a:off x="13434695" y="6562725"/>
          <a:ext cx="402717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⑧有収率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0</xdr:colOff>
      <xdr:row>62</xdr:row>
      <xdr:rowOff>0</xdr:rowOff>
    </xdr:from>
    <xdr:to xmlns:xdr="http://schemas.openxmlformats.org/drawingml/2006/spreadsheetDrawing">
      <xdr:col>20</xdr:col>
      <xdr:colOff>0</xdr:colOff>
      <xdr:row>63</xdr:row>
      <xdr:rowOff>71120</xdr:rowOff>
    </xdr:to>
    <xdr:sp macro="" textlink="">
      <xdr:nvSpPr>
        <xdr:cNvPr id="21" name="テキスト ボックス 20"/>
        <xdr:cNvSpPr txBox="1"/>
      </xdr:nvSpPr>
      <xdr:spPr>
        <a:xfrm>
          <a:off x="4902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①有形固定資産減価償却率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22</xdr:col>
      <xdr:colOff>0</xdr:colOff>
      <xdr:row>62</xdr:row>
      <xdr:rowOff>0</xdr:rowOff>
    </xdr:from>
    <xdr:to xmlns:xdr="http://schemas.openxmlformats.org/drawingml/2006/spreadsheetDrawing">
      <xdr:col>40</xdr:col>
      <xdr:colOff>0</xdr:colOff>
      <xdr:row>63</xdr:row>
      <xdr:rowOff>71120</xdr:rowOff>
    </xdr:to>
    <xdr:sp macro="" textlink="">
      <xdr:nvSpPr>
        <xdr:cNvPr id="22" name="テキスト ボックス 21"/>
        <xdr:cNvSpPr txBox="1"/>
      </xdr:nvSpPr>
      <xdr:spPr>
        <a:xfrm>
          <a:off x="62433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②管路経年化率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42</xdr:col>
      <xdr:colOff>0</xdr:colOff>
      <xdr:row>62</xdr:row>
      <xdr:rowOff>0</xdr:rowOff>
    </xdr:from>
    <xdr:to xmlns:xdr="http://schemas.openxmlformats.org/drawingml/2006/spreadsheetDrawing">
      <xdr:col>60</xdr:col>
      <xdr:colOff>0</xdr:colOff>
      <xdr:row>63</xdr:row>
      <xdr:rowOff>71120</xdr:rowOff>
    </xdr:to>
    <xdr:sp macro="" textlink="">
      <xdr:nvSpPr>
        <xdr:cNvPr id="23" name="テキスト ボックス 22"/>
        <xdr:cNvSpPr txBox="1"/>
      </xdr:nvSpPr>
      <xdr:spPr>
        <a:xfrm>
          <a:off x="11996420" y="10677525"/>
          <a:ext cx="5177790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algn="ctr"/>
          <a:r>
            <a:rPr kumimoji="1" lang="ja-JP" altLang="en-US" sz="1100" b="1">
              <a:latin typeface="ＭＳ ゴシック"/>
              <a:ea typeface="ＭＳ ゴシック"/>
            </a:rPr>
            <a:t>③管路更新率</a:t>
          </a:r>
          <a:r>
            <a:rPr kumimoji="1" lang="en-US" altLang="ja-JP" sz="1100" b="1">
              <a:latin typeface="ＭＳ ゴシック"/>
              <a:ea typeface="ＭＳ ゴシック"/>
            </a:rPr>
            <a:t>(</a:t>
          </a:r>
          <a:r>
            <a:rPr kumimoji="1" lang="ja-JP" altLang="en-US" sz="1100" b="1">
              <a:latin typeface="ＭＳ ゴシック"/>
              <a:ea typeface="ＭＳ ゴシック"/>
            </a:rPr>
            <a:t>％</a:t>
          </a:r>
          <a:r>
            <a:rPr kumimoji="1" lang="en-US" altLang="ja-JP" sz="1100" b="1">
              <a:latin typeface="ＭＳ ゴシック"/>
              <a:ea typeface="ＭＳ ゴシック"/>
            </a:rPr>
            <a:t>)</a:t>
          </a:r>
          <a:endParaRPr kumimoji="1" lang="ja-JP" altLang="en-US" sz="1100" b="1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17</xdr:row>
      <xdr:rowOff>0</xdr:rowOff>
    </xdr:from>
    <xdr:to xmlns:xdr="http://schemas.openxmlformats.org/drawingml/2006/spreadsheetDrawing">
      <xdr:col>16</xdr:col>
      <xdr:colOff>0</xdr:colOff>
      <xdr:row>18</xdr:row>
      <xdr:rowOff>71120</xdr:rowOff>
    </xdr:to>
    <xdr:sp macro="" textlink="$E$85">
      <xdr:nvSpPr>
        <xdr:cNvPr id="24" name="テキスト ボックス 23"/>
        <xdr:cNvSpPr txBox="1"/>
      </xdr:nvSpPr>
      <xdr:spPr>
        <a:xfrm>
          <a:off x="374967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【107.26】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17</xdr:row>
      <xdr:rowOff>0</xdr:rowOff>
    </xdr:from>
    <xdr:to xmlns:xdr="http://schemas.openxmlformats.org/drawingml/2006/spreadsheetDrawing">
      <xdr:col>31</xdr:col>
      <xdr:colOff>0</xdr:colOff>
      <xdr:row>18</xdr:row>
      <xdr:rowOff>71120</xdr:rowOff>
    </xdr:to>
    <xdr:sp macro="" textlink="$F$85">
      <xdr:nvSpPr>
        <xdr:cNvPr id="25" name="テキスト ボックス 24"/>
        <xdr:cNvSpPr txBox="1"/>
      </xdr:nvSpPr>
      <xdr:spPr>
        <a:xfrm>
          <a:off x="806450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【1.61】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17</xdr:row>
      <xdr:rowOff>0</xdr:rowOff>
    </xdr:from>
    <xdr:to xmlns:xdr="http://schemas.openxmlformats.org/drawingml/2006/spreadsheetDrawing">
      <xdr:col>46</xdr:col>
      <xdr:colOff>0</xdr:colOff>
      <xdr:row>18</xdr:row>
      <xdr:rowOff>71120</xdr:rowOff>
    </xdr:to>
    <xdr:sp macro="" textlink="$G$85">
      <xdr:nvSpPr>
        <xdr:cNvPr id="26" name="テキスト ボックス 25"/>
        <xdr:cNvSpPr txBox="1"/>
      </xdr:nvSpPr>
      <xdr:spPr>
        <a:xfrm>
          <a:off x="12379325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【239.69】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17</xdr:row>
      <xdr:rowOff>0</xdr:rowOff>
    </xdr:from>
    <xdr:to xmlns:xdr="http://schemas.openxmlformats.org/drawingml/2006/spreadsheetDrawing">
      <xdr:col>61</xdr:col>
      <xdr:colOff>0</xdr:colOff>
      <xdr:row>18</xdr:row>
      <xdr:rowOff>71120</xdr:rowOff>
    </xdr:to>
    <xdr:sp macro="" textlink="$H$85">
      <xdr:nvSpPr>
        <xdr:cNvPr id="27" name="テキスト ボックス 26"/>
        <xdr:cNvSpPr txBox="1"/>
      </xdr:nvSpPr>
      <xdr:spPr>
        <a:xfrm>
          <a:off x="16694150" y="29622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【264.86】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58</xdr:col>
      <xdr:colOff>95250</xdr:colOff>
      <xdr:row>39</xdr:row>
      <xdr:rowOff>0</xdr:rowOff>
    </xdr:from>
    <xdr:to xmlns:xdr="http://schemas.openxmlformats.org/drawingml/2006/spreadsheetDrawing">
      <xdr:col>61</xdr:col>
      <xdr:colOff>0</xdr:colOff>
      <xdr:row>40</xdr:row>
      <xdr:rowOff>71120</xdr:rowOff>
    </xdr:to>
    <xdr:sp macro="" textlink="$L$85">
      <xdr:nvSpPr>
        <xdr:cNvPr id="28" name="テキスト ボックス 27"/>
        <xdr:cNvSpPr txBox="1"/>
      </xdr:nvSpPr>
      <xdr:spPr>
        <a:xfrm>
          <a:off x="1669415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【89.21】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43</xdr:col>
      <xdr:colOff>95250</xdr:colOff>
      <xdr:row>39</xdr:row>
      <xdr:rowOff>9525</xdr:rowOff>
    </xdr:from>
    <xdr:to xmlns:xdr="http://schemas.openxmlformats.org/drawingml/2006/spreadsheetDrawing">
      <xdr:col>46</xdr:col>
      <xdr:colOff>0</xdr:colOff>
      <xdr:row>40</xdr:row>
      <xdr:rowOff>80645</xdr:rowOff>
    </xdr:to>
    <xdr:sp macro="" textlink="$K$85">
      <xdr:nvSpPr>
        <xdr:cNvPr id="29" name="テキスト ボックス 28"/>
        <xdr:cNvSpPr txBox="1"/>
      </xdr:nvSpPr>
      <xdr:spPr>
        <a:xfrm>
          <a:off x="12379325" y="6743700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【60.21】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28</xdr:col>
      <xdr:colOff>95250</xdr:colOff>
      <xdr:row>39</xdr:row>
      <xdr:rowOff>0</xdr:rowOff>
    </xdr:from>
    <xdr:to xmlns:xdr="http://schemas.openxmlformats.org/drawingml/2006/spreadsheetDrawing">
      <xdr:col>31</xdr:col>
      <xdr:colOff>0</xdr:colOff>
      <xdr:row>40</xdr:row>
      <xdr:rowOff>71120</xdr:rowOff>
    </xdr:to>
    <xdr:sp macro="" textlink="$J$85">
      <xdr:nvSpPr>
        <xdr:cNvPr id="30" name="テキスト ボックス 29"/>
        <xdr:cNvSpPr txBox="1"/>
      </xdr:nvSpPr>
      <xdr:spPr>
        <a:xfrm>
          <a:off x="8064500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【181.66】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13</xdr:col>
      <xdr:colOff>95250</xdr:colOff>
      <xdr:row>39</xdr:row>
      <xdr:rowOff>0</xdr:rowOff>
    </xdr:from>
    <xdr:to xmlns:xdr="http://schemas.openxmlformats.org/drawingml/2006/spreadsheetDrawing">
      <xdr:col>16</xdr:col>
      <xdr:colOff>0</xdr:colOff>
      <xdr:row>40</xdr:row>
      <xdr:rowOff>71120</xdr:rowOff>
    </xdr:to>
    <xdr:sp macro="" textlink="$I$85">
      <xdr:nvSpPr>
        <xdr:cNvPr id="31" name="テキスト ボックス 30"/>
        <xdr:cNvSpPr txBox="1"/>
      </xdr:nvSpPr>
      <xdr:spPr>
        <a:xfrm>
          <a:off x="3749675" y="67341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【97.59】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95250</xdr:colOff>
      <xdr:row>63</xdr:row>
      <xdr:rowOff>0</xdr:rowOff>
    </xdr:from>
    <xdr:to xmlns:xdr="http://schemas.openxmlformats.org/drawingml/2006/spreadsheetDrawing">
      <xdr:col>20</xdr:col>
      <xdr:colOff>0</xdr:colOff>
      <xdr:row>64</xdr:row>
      <xdr:rowOff>71120</xdr:rowOff>
    </xdr:to>
    <xdr:sp macro="" textlink="$M$85">
      <xdr:nvSpPr>
        <xdr:cNvPr id="32" name="テキスト ボックス 31"/>
        <xdr:cNvSpPr txBox="1"/>
      </xdr:nvSpPr>
      <xdr:spPr>
        <a:xfrm>
          <a:off x="49002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【52.41】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37</xdr:col>
      <xdr:colOff>112395</xdr:colOff>
      <xdr:row>63</xdr:row>
      <xdr:rowOff>0</xdr:rowOff>
    </xdr:from>
    <xdr:to xmlns:xdr="http://schemas.openxmlformats.org/drawingml/2006/spreadsheetDrawing">
      <xdr:col>40</xdr:col>
      <xdr:colOff>17145</xdr:colOff>
      <xdr:row>64</xdr:row>
      <xdr:rowOff>71120</xdr:rowOff>
    </xdr:to>
    <xdr:sp macro="" textlink="$N$85">
      <xdr:nvSpPr>
        <xdr:cNvPr id="33" name="テキスト ボックス 32"/>
        <xdr:cNvSpPr txBox="1"/>
      </xdr:nvSpPr>
      <xdr:spPr>
        <a:xfrm>
          <a:off x="10670540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【26.78】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  <xdr:twoCellAnchor>
    <xdr:from xmlns:xdr="http://schemas.openxmlformats.org/drawingml/2006/spreadsheetDrawing">
      <xdr:col>57</xdr:col>
      <xdr:colOff>95250</xdr:colOff>
      <xdr:row>63</xdr:row>
      <xdr:rowOff>0</xdr:rowOff>
    </xdr:from>
    <xdr:to xmlns:xdr="http://schemas.openxmlformats.org/drawingml/2006/spreadsheetDrawing">
      <xdr:col>60</xdr:col>
      <xdr:colOff>0</xdr:colOff>
      <xdr:row>64</xdr:row>
      <xdr:rowOff>71120</xdr:rowOff>
    </xdr:to>
    <xdr:sp macro="" textlink="$O$85">
      <xdr:nvSpPr>
        <xdr:cNvPr id="34" name="テキスト ボックス 33"/>
        <xdr:cNvSpPr txBox="1"/>
      </xdr:nvSpPr>
      <xdr:spPr>
        <a:xfrm>
          <a:off x="16406495" y="10848975"/>
          <a:ext cx="767715" cy="24257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none" rtlCol="0" anchor="b"/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t>【0.59】</a:t>
          </a:fld>
          <a:endParaRPr kumimoji="1" lang="ja-JP" altLang="en-US" sz="900">
            <a:latin typeface="ＭＳ ゴシック"/>
            <a:ea typeface="ＭＳ ゴシック"/>
          </a:endParaRPr>
        </a:p>
      </xdr:txBody>
    </xdr:sp>
    <xdr:clientData/>
  </xdr:twoCellAnchor>
</xdr:wsDr>
</file>

<file path=xl/externalLinks/_rels/externalLink1.xml.rels>&#65279;<?xml version="1.0" encoding="utf-8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FAHO41E1000"/>
      <sheetName val="データ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BZ85"/>
  <sheetViews>
    <sheetView showGridLines="0" tabSelected="1" topLeftCell="D4" zoomScale="85" zoomScaleNormal="85" workbookViewId="0">
      <selection activeCell="BL45" sqref="BL45:BZ46"/>
    </sheetView>
  </sheetViews>
  <sheetFormatPr defaultColWidth="2.6640625" defaultRowHeight="13.5"/>
  <cols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3" spans="1:78" ht="9.75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</row>
    <row r="4" spans="1:78" ht="9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" t="str">
        <f>データ!H6</f>
        <v>北海道　別海町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30"/>
      <c r="AE6" s="30"/>
      <c r="AF6" s="30"/>
      <c r="AG6" s="30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5" t="s">
        <v>10</v>
      </c>
      <c r="C7" s="13"/>
      <c r="D7" s="13"/>
      <c r="E7" s="13"/>
      <c r="F7" s="13"/>
      <c r="G7" s="13"/>
      <c r="H7" s="13"/>
      <c r="I7" s="5" t="s">
        <v>15</v>
      </c>
      <c r="J7" s="13"/>
      <c r="K7" s="13"/>
      <c r="L7" s="13"/>
      <c r="M7" s="13"/>
      <c r="N7" s="13"/>
      <c r="O7" s="22"/>
      <c r="P7" s="25" t="s">
        <v>9</v>
      </c>
      <c r="Q7" s="25"/>
      <c r="R7" s="25"/>
      <c r="S7" s="25"/>
      <c r="T7" s="25"/>
      <c r="U7" s="25"/>
      <c r="V7" s="25"/>
      <c r="W7" s="25" t="s">
        <v>17</v>
      </c>
      <c r="X7" s="25"/>
      <c r="Y7" s="25"/>
      <c r="Z7" s="25"/>
      <c r="AA7" s="25"/>
      <c r="AB7" s="25"/>
      <c r="AC7" s="25"/>
      <c r="AD7" s="25" t="s">
        <v>8</v>
      </c>
      <c r="AE7" s="25"/>
      <c r="AF7" s="25"/>
      <c r="AG7" s="25"/>
      <c r="AH7" s="25"/>
      <c r="AI7" s="25"/>
      <c r="AJ7" s="25"/>
      <c r="AK7" s="2"/>
      <c r="AL7" s="25" t="s">
        <v>5</v>
      </c>
      <c r="AM7" s="25"/>
      <c r="AN7" s="25"/>
      <c r="AO7" s="25"/>
      <c r="AP7" s="25"/>
      <c r="AQ7" s="25"/>
      <c r="AR7" s="25"/>
      <c r="AS7" s="25"/>
      <c r="AT7" s="5" t="s">
        <v>11</v>
      </c>
      <c r="AU7" s="13"/>
      <c r="AV7" s="13"/>
      <c r="AW7" s="13"/>
      <c r="AX7" s="13"/>
      <c r="AY7" s="13"/>
      <c r="AZ7" s="13"/>
      <c r="BA7" s="13"/>
      <c r="BB7" s="25" t="s">
        <v>18</v>
      </c>
      <c r="BC7" s="25"/>
      <c r="BD7" s="25"/>
      <c r="BE7" s="25"/>
      <c r="BF7" s="25"/>
      <c r="BG7" s="25"/>
      <c r="BH7" s="25"/>
      <c r="BI7" s="25"/>
      <c r="BJ7" s="3"/>
      <c r="BK7" s="3"/>
      <c r="BL7" s="35" t="s">
        <v>19</v>
      </c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56"/>
    </row>
    <row r="8" spans="1:78" ht="18.75" customHeight="1">
      <c r="A8" s="2"/>
      <c r="B8" s="6" t="str">
        <f>データ!$I$6</f>
        <v>法適用</v>
      </c>
      <c r="C8" s="14"/>
      <c r="D8" s="14"/>
      <c r="E8" s="14"/>
      <c r="F8" s="14"/>
      <c r="G8" s="14"/>
      <c r="H8" s="14"/>
      <c r="I8" s="6" t="str">
        <f>データ!$J$6</f>
        <v>水道事業</v>
      </c>
      <c r="J8" s="14"/>
      <c r="K8" s="14"/>
      <c r="L8" s="14"/>
      <c r="M8" s="14"/>
      <c r="N8" s="14"/>
      <c r="O8" s="23"/>
      <c r="P8" s="26" t="str">
        <f>データ!$K$6</f>
        <v>末端給水事業</v>
      </c>
      <c r="Q8" s="26"/>
      <c r="R8" s="26"/>
      <c r="S8" s="26"/>
      <c r="T8" s="26"/>
      <c r="U8" s="26"/>
      <c r="V8" s="26"/>
      <c r="W8" s="26" t="str">
        <f>データ!$L$6</f>
        <v>A7</v>
      </c>
      <c r="X8" s="26"/>
      <c r="Y8" s="26"/>
      <c r="Z8" s="26"/>
      <c r="AA8" s="26"/>
      <c r="AB8" s="26"/>
      <c r="AC8" s="26"/>
      <c r="AD8" s="26" t="str">
        <f>データ!$M$6</f>
        <v>非設置</v>
      </c>
      <c r="AE8" s="26"/>
      <c r="AF8" s="26"/>
      <c r="AG8" s="26"/>
      <c r="AH8" s="26"/>
      <c r="AI8" s="26"/>
      <c r="AJ8" s="26"/>
      <c r="AK8" s="2"/>
      <c r="AL8" s="29">
        <f>データ!$R$6</f>
        <v>13964</v>
      </c>
      <c r="AM8" s="29"/>
      <c r="AN8" s="29"/>
      <c r="AO8" s="29"/>
      <c r="AP8" s="29"/>
      <c r="AQ8" s="29"/>
      <c r="AR8" s="29"/>
      <c r="AS8" s="29"/>
      <c r="AT8" s="7">
        <f>データ!$S$6</f>
        <v>1317.17</v>
      </c>
      <c r="AU8" s="15"/>
      <c r="AV8" s="15"/>
      <c r="AW8" s="15"/>
      <c r="AX8" s="15"/>
      <c r="AY8" s="15"/>
      <c r="AZ8" s="15"/>
      <c r="BA8" s="15"/>
      <c r="BB8" s="27">
        <f>データ!$T$6</f>
        <v>10.6</v>
      </c>
      <c r="BC8" s="27"/>
      <c r="BD8" s="27"/>
      <c r="BE8" s="27"/>
      <c r="BF8" s="27"/>
      <c r="BG8" s="27"/>
      <c r="BH8" s="27"/>
      <c r="BI8" s="27"/>
      <c r="BJ8" s="3"/>
      <c r="BK8" s="3"/>
      <c r="BL8" s="36" t="s">
        <v>16</v>
      </c>
      <c r="BM8" s="46"/>
      <c r="BN8" s="53" t="s">
        <v>21</v>
      </c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7"/>
    </row>
    <row r="9" spans="1:78" ht="18.75" customHeight="1">
      <c r="A9" s="2"/>
      <c r="B9" s="5" t="s">
        <v>22</v>
      </c>
      <c r="C9" s="13"/>
      <c r="D9" s="13"/>
      <c r="E9" s="13"/>
      <c r="F9" s="13"/>
      <c r="G9" s="13"/>
      <c r="H9" s="13"/>
      <c r="I9" s="5" t="s">
        <v>24</v>
      </c>
      <c r="J9" s="13"/>
      <c r="K9" s="13"/>
      <c r="L9" s="13"/>
      <c r="M9" s="13"/>
      <c r="N9" s="13"/>
      <c r="O9" s="22"/>
      <c r="P9" s="25" t="s">
        <v>25</v>
      </c>
      <c r="Q9" s="25"/>
      <c r="R9" s="25"/>
      <c r="S9" s="25"/>
      <c r="T9" s="25"/>
      <c r="U9" s="25"/>
      <c r="V9" s="25"/>
      <c r="W9" s="25" t="s">
        <v>23</v>
      </c>
      <c r="X9" s="25"/>
      <c r="Y9" s="25"/>
      <c r="Z9" s="25"/>
      <c r="AA9" s="25"/>
      <c r="AB9" s="25"/>
      <c r="AC9" s="25"/>
      <c r="AD9" s="2"/>
      <c r="AE9" s="2"/>
      <c r="AF9" s="2"/>
      <c r="AG9" s="2"/>
      <c r="AH9" s="2"/>
      <c r="AI9" s="2"/>
      <c r="AJ9" s="2"/>
      <c r="AK9" s="2"/>
      <c r="AL9" s="25" t="s">
        <v>28</v>
      </c>
      <c r="AM9" s="25"/>
      <c r="AN9" s="25"/>
      <c r="AO9" s="25"/>
      <c r="AP9" s="25"/>
      <c r="AQ9" s="25"/>
      <c r="AR9" s="25"/>
      <c r="AS9" s="25"/>
      <c r="AT9" s="5" t="s">
        <v>30</v>
      </c>
      <c r="AU9" s="13"/>
      <c r="AV9" s="13"/>
      <c r="AW9" s="13"/>
      <c r="AX9" s="13"/>
      <c r="AY9" s="13"/>
      <c r="AZ9" s="13"/>
      <c r="BA9" s="13"/>
      <c r="BB9" s="25" t="s">
        <v>3</v>
      </c>
      <c r="BC9" s="25"/>
      <c r="BD9" s="25"/>
      <c r="BE9" s="25"/>
      <c r="BF9" s="25"/>
      <c r="BG9" s="25"/>
      <c r="BH9" s="25"/>
      <c r="BI9" s="25"/>
      <c r="BJ9" s="3"/>
      <c r="BK9" s="3"/>
      <c r="BL9" s="37" t="s">
        <v>32</v>
      </c>
      <c r="BM9" s="47"/>
      <c r="BN9" s="54" t="s">
        <v>33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8"/>
    </row>
    <row r="10" spans="1:78" ht="18.75" customHeight="1">
      <c r="A10" s="2"/>
      <c r="B10" s="7" t="str">
        <f>データ!$N$6</f>
        <v>-</v>
      </c>
      <c r="C10" s="15"/>
      <c r="D10" s="15"/>
      <c r="E10" s="15"/>
      <c r="F10" s="15"/>
      <c r="G10" s="15"/>
      <c r="H10" s="15"/>
      <c r="I10" s="7">
        <f>データ!$O$6</f>
        <v>87.06</v>
      </c>
      <c r="J10" s="15"/>
      <c r="K10" s="15"/>
      <c r="L10" s="15"/>
      <c r="M10" s="15"/>
      <c r="N10" s="15"/>
      <c r="O10" s="24"/>
      <c r="P10" s="27">
        <f>データ!$P$6</f>
        <v>99.43</v>
      </c>
      <c r="Q10" s="27"/>
      <c r="R10" s="27"/>
      <c r="S10" s="27"/>
      <c r="T10" s="27"/>
      <c r="U10" s="27"/>
      <c r="V10" s="27"/>
      <c r="W10" s="29">
        <f>データ!$Q$6</f>
        <v>4138</v>
      </c>
      <c r="X10" s="29"/>
      <c r="Y10" s="29"/>
      <c r="Z10" s="29"/>
      <c r="AA10" s="29"/>
      <c r="AB10" s="29"/>
      <c r="AC10" s="29"/>
      <c r="AD10" s="2"/>
      <c r="AE10" s="2"/>
      <c r="AF10" s="2"/>
      <c r="AG10" s="2"/>
      <c r="AH10" s="2"/>
      <c r="AI10" s="2"/>
      <c r="AJ10" s="2"/>
      <c r="AK10" s="2"/>
      <c r="AL10" s="29">
        <f>データ!$U$6</f>
        <v>13705</v>
      </c>
      <c r="AM10" s="29"/>
      <c r="AN10" s="29"/>
      <c r="AO10" s="29"/>
      <c r="AP10" s="29"/>
      <c r="AQ10" s="29"/>
      <c r="AR10" s="29"/>
      <c r="AS10" s="29"/>
      <c r="AT10" s="7">
        <f>データ!$V$6</f>
        <v>1311.41</v>
      </c>
      <c r="AU10" s="15"/>
      <c r="AV10" s="15"/>
      <c r="AW10" s="15"/>
      <c r="AX10" s="15"/>
      <c r="AY10" s="15"/>
      <c r="AZ10" s="15"/>
      <c r="BA10" s="15"/>
      <c r="BB10" s="27">
        <f>データ!$W$6</f>
        <v>10.45</v>
      </c>
      <c r="BC10" s="27"/>
      <c r="BD10" s="27"/>
      <c r="BE10" s="27"/>
      <c r="BF10" s="27"/>
      <c r="BG10" s="27"/>
      <c r="BH10" s="27"/>
      <c r="BI10" s="27"/>
      <c r="BJ10" s="2"/>
      <c r="BK10" s="2"/>
      <c r="BL10" s="38" t="s">
        <v>35</v>
      </c>
      <c r="BM10" s="48"/>
      <c r="BN10" s="55" t="s">
        <v>37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9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0" t="s">
        <v>39</v>
      </c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</row>
    <row r="14" spans="1:78" ht="13.5" customHeight="1">
      <c r="A14" s="2"/>
      <c r="B14" s="8" t="s">
        <v>40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31"/>
      <c r="BK14" s="2"/>
      <c r="BL14" s="41" t="s">
        <v>42</v>
      </c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60"/>
    </row>
    <row r="15" spans="1:78" ht="13.5" customHeight="1">
      <c r="A15" s="2"/>
      <c r="B15" s="9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32"/>
      <c r="BK15" s="2"/>
      <c r="BL15" s="42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61"/>
    </row>
    <row r="16" spans="1:78" ht="13.5" customHeight="1">
      <c r="A16" s="2"/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33"/>
      <c r="BK16" s="2"/>
      <c r="BL16" s="43" t="s">
        <v>54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62"/>
    </row>
    <row r="17" spans="1:78" ht="13.5" customHeight="1">
      <c r="A17" s="2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33"/>
      <c r="BK17" s="2"/>
      <c r="BL17" s="43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62"/>
    </row>
    <row r="18" spans="1:78" ht="13.5" customHeight="1">
      <c r="A18" s="2"/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33"/>
      <c r="BK18" s="2"/>
      <c r="BL18" s="43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62"/>
    </row>
    <row r="19" spans="1:78" ht="13.5" customHeight="1">
      <c r="A19" s="2"/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33"/>
      <c r="BK19" s="2"/>
      <c r="BL19" s="43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62"/>
    </row>
    <row r="20" spans="1:78" ht="13.5" customHeight="1">
      <c r="A20" s="2"/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33"/>
      <c r="BK20" s="2"/>
      <c r="BL20" s="43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62"/>
    </row>
    <row r="21" spans="1:78" ht="13.5" customHeight="1">
      <c r="A21" s="2"/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33"/>
      <c r="BK21" s="2"/>
      <c r="BL21" s="43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62"/>
    </row>
    <row r="22" spans="1:78" ht="13.5" customHeight="1">
      <c r="A22" s="2"/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33"/>
      <c r="BK22" s="2"/>
      <c r="BL22" s="43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62"/>
    </row>
    <row r="23" spans="1:78" ht="13.5" customHeight="1">
      <c r="A23" s="2"/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33"/>
      <c r="BK23" s="2"/>
      <c r="BL23" s="43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62"/>
    </row>
    <row r="24" spans="1:78" ht="13.5" customHeight="1">
      <c r="A24" s="2"/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33"/>
      <c r="BK24" s="2"/>
      <c r="BL24" s="43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62"/>
    </row>
    <row r="25" spans="1:78" ht="13.5" customHeight="1">
      <c r="A25" s="2"/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33"/>
      <c r="BK25" s="2"/>
      <c r="BL25" s="43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62"/>
    </row>
    <row r="26" spans="1:78" ht="13.5" customHeight="1">
      <c r="A26" s="2"/>
      <c r="B26" s="10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33"/>
      <c r="BK26" s="2"/>
      <c r="BL26" s="43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62"/>
    </row>
    <row r="27" spans="1:78" ht="13.5" customHeight="1">
      <c r="A27" s="2"/>
      <c r="B27" s="10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33"/>
      <c r="BK27" s="2"/>
      <c r="BL27" s="43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62"/>
    </row>
    <row r="28" spans="1:78" ht="13.5" customHeight="1">
      <c r="A28" s="2"/>
      <c r="B28" s="10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33"/>
      <c r="BK28" s="2"/>
      <c r="BL28" s="43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62"/>
    </row>
    <row r="29" spans="1:78" ht="13.5" customHeight="1">
      <c r="A29" s="2"/>
      <c r="B29" s="10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33"/>
      <c r="BK29" s="2"/>
      <c r="BL29" s="43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62"/>
    </row>
    <row r="30" spans="1:78" ht="13.5" customHeight="1">
      <c r="A30" s="2"/>
      <c r="B30" s="10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33"/>
      <c r="BK30" s="2"/>
      <c r="BL30" s="43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62"/>
    </row>
    <row r="31" spans="1:78" ht="13.5" customHeight="1">
      <c r="A31" s="2"/>
      <c r="B31" s="10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33"/>
      <c r="BK31" s="2"/>
      <c r="BL31" s="43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62"/>
    </row>
    <row r="32" spans="1:78" ht="13.5" customHeight="1">
      <c r="A32" s="2"/>
      <c r="B32" s="10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33"/>
      <c r="BK32" s="2"/>
      <c r="BL32" s="43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62"/>
    </row>
    <row r="33" spans="1:78" ht="13.5" customHeight="1">
      <c r="A33" s="2"/>
      <c r="B33" s="10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33"/>
      <c r="BK33" s="2"/>
      <c r="BL33" s="43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62"/>
    </row>
    <row r="34" spans="1:78" ht="13.5" customHeight="1">
      <c r="A34" s="2"/>
      <c r="B34" s="1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28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8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28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33"/>
      <c r="BK34" s="2"/>
      <c r="BL34" s="43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62"/>
    </row>
    <row r="35" spans="1:78" ht="13.5" customHeight="1">
      <c r="A35" s="2"/>
      <c r="B35" s="1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2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8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28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33"/>
      <c r="BK35" s="2"/>
      <c r="BL35" s="43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62"/>
    </row>
    <row r="36" spans="1:78" ht="13.5" customHeight="1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33"/>
      <c r="BK36" s="2"/>
      <c r="BL36" s="43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62"/>
    </row>
    <row r="37" spans="1:78" ht="13.5" customHeight="1">
      <c r="A37" s="2"/>
      <c r="B37" s="1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33"/>
      <c r="BK37" s="2"/>
      <c r="BL37" s="43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62"/>
    </row>
    <row r="38" spans="1:78" ht="13.5" customHeight="1">
      <c r="A38" s="2"/>
      <c r="B38" s="10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33"/>
      <c r="BK38" s="2"/>
      <c r="BL38" s="43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62"/>
    </row>
    <row r="39" spans="1:78" ht="13.5" customHeight="1">
      <c r="A39" s="2"/>
      <c r="B39" s="10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33"/>
      <c r="BK39" s="2"/>
      <c r="BL39" s="43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62"/>
    </row>
    <row r="40" spans="1:78" ht="13.5" customHeight="1">
      <c r="A40" s="2"/>
      <c r="B40" s="10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33"/>
      <c r="BK40" s="2"/>
      <c r="BL40" s="43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62"/>
    </row>
    <row r="41" spans="1:78" ht="13.5" customHeight="1">
      <c r="A41" s="2"/>
      <c r="B41" s="10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33"/>
      <c r="BK41" s="2"/>
      <c r="BL41" s="43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62"/>
    </row>
    <row r="42" spans="1:78" ht="13.5" customHeight="1">
      <c r="A42" s="2"/>
      <c r="B42" s="10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33"/>
      <c r="BK42" s="2"/>
      <c r="BL42" s="43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62"/>
    </row>
    <row r="43" spans="1:78" ht="13.5" customHeight="1">
      <c r="A43" s="2"/>
      <c r="B43" s="10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33"/>
      <c r="BK43" s="2"/>
      <c r="BL43" s="43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62"/>
    </row>
    <row r="44" spans="1:78" ht="13.5" customHeight="1">
      <c r="A44" s="2"/>
      <c r="B44" s="10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33"/>
      <c r="BK44" s="2"/>
      <c r="BL44" s="43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62"/>
    </row>
    <row r="45" spans="1:78" ht="13.5" customHeight="1">
      <c r="A45" s="2"/>
      <c r="B45" s="10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33"/>
      <c r="BK45" s="2"/>
      <c r="BL45" s="41" t="s">
        <v>43</v>
      </c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60"/>
    </row>
    <row r="46" spans="1:78" ht="13.5" customHeight="1">
      <c r="A46" s="2"/>
      <c r="B46" s="10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33"/>
      <c r="BK46" s="2"/>
      <c r="BL46" s="42"/>
      <c r="BM46" s="50"/>
      <c r="BN46" s="50"/>
      <c r="BO46" s="50"/>
      <c r="BP46" s="50"/>
      <c r="BQ46" s="50"/>
      <c r="BR46" s="50"/>
      <c r="BS46" s="50"/>
      <c r="BT46" s="50"/>
      <c r="BU46" s="50"/>
      <c r="BV46" s="50"/>
      <c r="BW46" s="50"/>
      <c r="BX46" s="50"/>
      <c r="BY46" s="50"/>
      <c r="BZ46" s="61"/>
    </row>
    <row r="47" spans="1:78" ht="13.5" customHeight="1">
      <c r="A47" s="2"/>
      <c r="B47" s="10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33"/>
      <c r="BK47" s="2"/>
      <c r="BL47" s="43" t="s">
        <v>109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62"/>
    </row>
    <row r="48" spans="1:78" ht="13.5" customHeight="1">
      <c r="A48" s="2"/>
      <c r="B48" s="10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33"/>
      <c r="BK48" s="2"/>
      <c r="BL48" s="43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62"/>
    </row>
    <row r="49" spans="1:78" ht="13.5" customHeight="1">
      <c r="A49" s="2"/>
      <c r="B49" s="10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33"/>
      <c r="BK49" s="2"/>
      <c r="BL49" s="43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62"/>
    </row>
    <row r="50" spans="1:78" ht="13.5" customHeight="1">
      <c r="A50" s="2"/>
      <c r="B50" s="10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33"/>
      <c r="BK50" s="2"/>
      <c r="BL50" s="43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62"/>
    </row>
    <row r="51" spans="1:78" ht="13.5" customHeight="1">
      <c r="A51" s="2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33"/>
      <c r="BK51" s="2"/>
      <c r="BL51" s="43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62"/>
    </row>
    <row r="52" spans="1:78" ht="13.5" customHeight="1">
      <c r="A52" s="2"/>
      <c r="B52" s="10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33"/>
      <c r="BK52" s="2"/>
      <c r="BL52" s="43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62"/>
    </row>
    <row r="53" spans="1:78" ht="13.5" customHeight="1">
      <c r="A53" s="2"/>
      <c r="B53" s="10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33"/>
      <c r="BK53" s="2"/>
      <c r="BL53" s="43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62"/>
    </row>
    <row r="54" spans="1:78" ht="13.5" customHeight="1">
      <c r="A54" s="2"/>
      <c r="B54" s="1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33"/>
      <c r="BK54" s="2"/>
      <c r="BL54" s="43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62"/>
    </row>
    <row r="55" spans="1:78" ht="13.5" customHeight="1">
      <c r="A55" s="2"/>
      <c r="B55" s="10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33"/>
      <c r="BK55" s="2"/>
      <c r="BL55" s="43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62"/>
    </row>
    <row r="56" spans="1:78" ht="13.5" customHeight="1">
      <c r="A56" s="2"/>
      <c r="B56" s="10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2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8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28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33"/>
      <c r="BK56" s="2"/>
      <c r="BL56" s="43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62"/>
    </row>
    <row r="57" spans="1:78" ht="13.5" customHeight="1">
      <c r="A57" s="2"/>
      <c r="B57" s="10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2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8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28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33"/>
      <c r="BK57" s="2"/>
      <c r="BL57" s="43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62"/>
    </row>
    <row r="58" spans="1:78" ht="13.5" customHeight="1">
      <c r="A58" s="2"/>
      <c r="B58" s="10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2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2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2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33"/>
      <c r="BK58" s="2"/>
      <c r="BL58" s="43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62"/>
    </row>
    <row r="59" spans="1:78" ht="13.5" customHeight="1">
      <c r="A59" s="2"/>
      <c r="B59" s="1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34"/>
      <c r="BK59" s="2"/>
      <c r="BL59" s="43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62"/>
    </row>
    <row r="60" spans="1:78" ht="13.5" customHeight="1">
      <c r="A60" s="2"/>
      <c r="B60" s="9" t="s">
        <v>12</v>
      </c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32"/>
      <c r="BK60" s="2"/>
      <c r="BL60" s="43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62"/>
    </row>
    <row r="61" spans="1:78" ht="13.5" customHeight="1">
      <c r="A61" s="2"/>
      <c r="B61" s="9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32"/>
      <c r="BK61" s="2"/>
      <c r="BL61" s="43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62"/>
    </row>
    <row r="62" spans="1:78" ht="13.5" customHeight="1">
      <c r="A62" s="2"/>
      <c r="B62" s="10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33"/>
      <c r="BK62" s="2"/>
      <c r="BL62" s="43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62"/>
    </row>
    <row r="63" spans="1:78" ht="13.5" customHeight="1">
      <c r="A63" s="2"/>
      <c r="B63" s="10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33"/>
      <c r="BK63" s="2"/>
      <c r="BL63" s="43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62"/>
    </row>
    <row r="64" spans="1:78" ht="13.5" customHeight="1">
      <c r="A64" s="2"/>
      <c r="B64" s="10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33"/>
      <c r="BK64" s="2"/>
      <c r="BL64" s="41" t="s">
        <v>13</v>
      </c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60"/>
    </row>
    <row r="65" spans="1:78" ht="13.5" customHeight="1">
      <c r="A65" s="2"/>
      <c r="B65" s="10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33"/>
      <c r="BK65" s="2"/>
      <c r="BL65" s="42"/>
      <c r="BM65" s="50"/>
      <c r="BN65" s="50"/>
      <c r="BO65" s="50"/>
      <c r="BP65" s="50"/>
      <c r="BQ65" s="50"/>
      <c r="BR65" s="50"/>
      <c r="BS65" s="50"/>
      <c r="BT65" s="50"/>
      <c r="BU65" s="50"/>
      <c r="BV65" s="50"/>
      <c r="BW65" s="50"/>
      <c r="BX65" s="50"/>
      <c r="BY65" s="50"/>
      <c r="BZ65" s="61"/>
    </row>
    <row r="66" spans="1:78" ht="13.5" customHeight="1">
      <c r="A66" s="2"/>
      <c r="B66" s="10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33"/>
      <c r="BK66" s="2"/>
      <c r="BL66" s="43" t="s">
        <v>110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62"/>
    </row>
    <row r="67" spans="1:78" ht="13.5" customHeight="1">
      <c r="A67" s="2"/>
      <c r="B67" s="10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33"/>
      <c r="BK67" s="2"/>
      <c r="BL67" s="43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62"/>
    </row>
    <row r="68" spans="1:78" ht="13.5" customHeight="1">
      <c r="A68" s="2"/>
      <c r="B68" s="10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33"/>
      <c r="BK68" s="2"/>
      <c r="BL68" s="43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62"/>
    </row>
    <row r="69" spans="1:78" ht="13.5" customHeight="1">
      <c r="A69" s="2"/>
      <c r="B69" s="10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33"/>
      <c r="BK69" s="2"/>
      <c r="BL69" s="43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62"/>
    </row>
    <row r="70" spans="1:78" ht="13.5" customHeight="1">
      <c r="A70" s="2"/>
      <c r="B70" s="10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33"/>
      <c r="BK70" s="2"/>
      <c r="BL70" s="43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62"/>
    </row>
    <row r="71" spans="1:78" ht="13.5" customHeight="1">
      <c r="A71" s="2"/>
      <c r="B71" s="10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33"/>
      <c r="BK71" s="2"/>
      <c r="BL71" s="43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62"/>
    </row>
    <row r="72" spans="1:78" ht="13.5" customHeight="1">
      <c r="A72" s="2"/>
      <c r="B72" s="10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33"/>
      <c r="BK72" s="2"/>
      <c r="BL72" s="43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62"/>
    </row>
    <row r="73" spans="1:78" ht="13.5" customHeight="1">
      <c r="A73" s="2"/>
      <c r="B73" s="10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33"/>
      <c r="BK73" s="2"/>
      <c r="BL73" s="43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62"/>
    </row>
    <row r="74" spans="1:78" ht="13.5" customHeight="1">
      <c r="A74" s="2"/>
      <c r="B74" s="10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33"/>
      <c r="BK74" s="2"/>
      <c r="BL74" s="43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62"/>
    </row>
    <row r="75" spans="1:78" ht="13.5" customHeight="1">
      <c r="A75" s="2"/>
      <c r="B75" s="10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33"/>
      <c r="BK75" s="2"/>
      <c r="BL75" s="43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62"/>
    </row>
    <row r="76" spans="1:78" ht="13.5" customHeight="1">
      <c r="A76" s="2"/>
      <c r="B76" s="10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33"/>
      <c r="BK76" s="2"/>
      <c r="BL76" s="43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62"/>
    </row>
    <row r="77" spans="1:78" ht="13.5" customHeight="1">
      <c r="A77" s="2"/>
      <c r="B77" s="10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33"/>
      <c r="BK77" s="2"/>
      <c r="BL77" s="43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62"/>
    </row>
    <row r="78" spans="1:78" ht="13.5" customHeight="1">
      <c r="A78" s="2"/>
      <c r="B78" s="10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33"/>
      <c r="BK78" s="2"/>
      <c r="BL78" s="43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62"/>
    </row>
    <row r="79" spans="1:78" ht="13.5" customHeight="1">
      <c r="A79" s="2"/>
      <c r="B79" s="10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8"/>
      <c r="V79" s="28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28"/>
      <c r="AP79" s="28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33"/>
      <c r="BK79" s="2"/>
      <c r="BL79" s="43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62"/>
    </row>
    <row r="80" spans="1:78" ht="13.5" customHeight="1">
      <c r="A80" s="2"/>
      <c r="B80" s="10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8"/>
      <c r="V80" s="28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28"/>
      <c r="AP80" s="28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33"/>
      <c r="BK80" s="2"/>
      <c r="BL80" s="43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62"/>
    </row>
    <row r="81" spans="1:78" ht="13.5" customHeight="1">
      <c r="A81" s="2"/>
      <c r="B81" s="1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"/>
      <c r="V81" s="2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"/>
      <c r="AP81" s="2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"/>
      <c r="BJ81" s="33"/>
      <c r="BK81" s="2"/>
      <c r="BL81" s="43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62"/>
    </row>
    <row r="82" spans="1:78" ht="13.5" customHeight="1">
      <c r="A82" s="2"/>
      <c r="B82" s="1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34"/>
      <c r="BK82" s="2"/>
      <c r="BL82" s="44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63"/>
    </row>
    <row r="83" spans="1:78">
      <c r="C83" s="21"/>
    </row>
    <row r="84" spans="1:78" hidden="1">
      <c r="B84" s="12" t="s">
        <v>45</v>
      </c>
      <c r="C84" s="12"/>
      <c r="D84" s="12"/>
      <c r="E84" s="12" t="s">
        <v>46</v>
      </c>
      <c r="F84" s="12" t="s">
        <v>48</v>
      </c>
      <c r="G84" s="12" t="s">
        <v>50</v>
      </c>
      <c r="H84" s="12" t="s">
        <v>44</v>
      </c>
      <c r="I84" s="12" t="s">
        <v>14</v>
      </c>
      <c r="J84" s="12" t="s">
        <v>27</v>
      </c>
      <c r="K84" s="12" t="s">
        <v>51</v>
      </c>
      <c r="L84" s="12" t="s">
        <v>52</v>
      </c>
      <c r="M84" s="12" t="s">
        <v>34</v>
      </c>
      <c r="N84" s="12" t="s">
        <v>55</v>
      </c>
      <c r="O84" s="12" t="s">
        <v>57</v>
      </c>
    </row>
    <row r="85" spans="1:78" hidden="1">
      <c r="B85" s="12"/>
      <c r="C85" s="12"/>
      <c r="D85" s="12"/>
      <c r="E85" s="12" t="str">
        <f>データ!AH6</f>
        <v>【107.26】</v>
      </c>
      <c r="F85" s="12" t="str">
        <f>データ!AS6</f>
        <v>【1.61】</v>
      </c>
      <c r="G85" s="12" t="str">
        <f>データ!BD6</f>
        <v>【239.69】</v>
      </c>
      <c r="H85" s="12" t="str">
        <f>データ!BO6</f>
        <v>【264.86】</v>
      </c>
      <c r="I85" s="12" t="str">
        <f>データ!BZ6</f>
        <v>【97.59】</v>
      </c>
      <c r="J85" s="12" t="str">
        <f>データ!CK6</f>
        <v>【181.66】</v>
      </c>
      <c r="K85" s="12" t="str">
        <f>データ!CV6</f>
        <v>【60.21】</v>
      </c>
      <c r="L85" s="12" t="str">
        <f>データ!DG6</f>
        <v>【89.21】</v>
      </c>
      <c r="M85" s="12" t="str">
        <f>データ!DR6</f>
        <v>【52.41】</v>
      </c>
      <c r="N85" s="12" t="str">
        <f>データ!EC6</f>
        <v>【26.78】</v>
      </c>
      <c r="O85" s="12" t="str">
        <f>データ!EN6</f>
        <v>【0.59】</v>
      </c>
    </row>
  </sheetData>
  <sheetProtection algorithmName="SHA-512" hashValue="FcMNyZP4tksu738zrjVX2aOGY9FQyWAnjj8aAwn00nf0yKhKiPYDJfoOAMz9EGtU7ezuFwWUBygl/OQTXjCyMA==" saltValue="r11fiZc9Aq8KC7Awz41Iag==" spinCount="100000" sheet="1" objects="1" scenarios="1" formatCells="0" formatColumns="0" formatRows="0"/>
  <mergeCells count="48"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N10:BY10"/>
    <mergeCell ref="B2:BZ4"/>
    <mergeCell ref="BL11:BZ13"/>
    <mergeCell ref="B14:BJ15"/>
    <mergeCell ref="BL14:BZ15"/>
    <mergeCell ref="BL45:BZ46"/>
    <mergeCell ref="B60:BJ61"/>
    <mergeCell ref="BL64:BZ65"/>
    <mergeCell ref="BL16:BZ44"/>
    <mergeCell ref="BL47:BZ63"/>
    <mergeCell ref="BL66:BZ82"/>
  </mergeCells>
  <phoneticPr fontId="1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EN13"/>
  <sheetViews>
    <sheetView showGridLines="0" workbookViewId="0"/>
  </sheetViews>
  <sheetFormatPr defaultRowHeight="13.2"/>
  <cols>
    <col min="2" max="144" width="11.88671875" customWidth="1"/>
  </cols>
  <sheetData>
    <row r="1" spans="1:144">
      <c r="A1" t="s">
        <v>49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>
        <v>1</v>
      </c>
      <c r="Y1" s="73">
        <v>1</v>
      </c>
      <c r="Z1" s="73">
        <v>1</v>
      </c>
      <c r="AA1" s="73">
        <v>1</v>
      </c>
      <c r="AB1" s="73">
        <v>1</v>
      </c>
      <c r="AC1" s="73">
        <v>1</v>
      </c>
      <c r="AD1" s="73">
        <v>1</v>
      </c>
      <c r="AE1" s="73">
        <v>1</v>
      </c>
      <c r="AF1" s="73">
        <v>1</v>
      </c>
      <c r="AG1" s="73">
        <v>1</v>
      </c>
      <c r="AH1" s="73"/>
      <c r="AI1" s="73">
        <v>1</v>
      </c>
      <c r="AJ1" s="73">
        <v>1</v>
      </c>
      <c r="AK1" s="73">
        <v>1</v>
      </c>
      <c r="AL1" s="73">
        <v>1</v>
      </c>
      <c r="AM1" s="73">
        <v>1</v>
      </c>
      <c r="AN1" s="73">
        <v>1</v>
      </c>
      <c r="AO1" s="73">
        <v>1</v>
      </c>
      <c r="AP1" s="73">
        <v>1</v>
      </c>
      <c r="AQ1" s="73">
        <v>1</v>
      </c>
      <c r="AR1" s="73">
        <v>1</v>
      </c>
      <c r="AS1" s="73"/>
      <c r="AT1" s="73">
        <v>1</v>
      </c>
      <c r="AU1" s="73">
        <v>1</v>
      </c>
      <c r="AV1" s="73">
        <v>1</v>
      </c>
      <c r="AW1" s="73">
        <v>1</v>
      </c>
      <c r="AX1" s="73">
        <v>1</v>
      </c>
      <c r="AY1" s="73">
        <v>1</v>
      </c>
      <c r="AZ1" s="73">
        <v>1</v>
      </c>
      <c r="BA1" s="73">
        <v>1</v>
      </c>
      <c r="BB1" s="73">
        <v>1</v>
      </c>
      <c r="BC1" s="73">
        <v>1</v>
      </c>
      <c r="BD1" s="73"/>
      <c r="BE1" s="73">
        <v>1</v>
      </c>
      <c r="BF1" s="73">
        <v>1</v>
      </c>
      <c r="BG1" s="73">
        <v>1</v>
      </c>
      <c r="BH1" s="73">
        <v>1</v>
      </c>
      <c r="BI1" s="73">
        <v>1</v>
      </c>
      <c r="BJ1" s="73">
        <v>1</v>
      </c>
      <c r="BK1" s="73">
        <v>1</v>
      </c>
      <c r="BL1" s="73">
        <v>1</v>
      </c>
      <c r="BM1" s="73">
        <v>1</v>
      </c>
      <c r="BN1" s="73">
        <v>1</v>
      </c>
      <c r="BO1" s="73"/>
      <c r="BP1" s="73">
        <v>1</v>
      </c>
      <c r="BQ1" s="73">
        <v>1</v>
      </c>
      <c r="BR1" s="73">
        <v>1</v>
      </c>
      <c r="BS1" s="73">
        <v>1</v>
      </c>
      <c r="BT1" s="73">
        <v>1</v>
      </c>
      <c r="BU1" s="73">
        <v>1</v>
      </c>
      <c r="BV1" s="73">
        <v>1</v>
      </c>
      <c r="BW1" s="73">
        <v>1</v>
      </c>
      <c r="BX1" s="73">
        <v>1</v>
      </c>
      <c r="BY1" s="73">
        <v>1</v>
      </c>
      <c r="BZ1" s="73"/>
      <c r="CA1" s="73">
        <v>1</v>
      </c>
      <c r="CB1" s="73">
        <v>1</v>
      </c>
      <c r="CC1" s="73">
        <v>1</v>
      </c>
      <c r="CD1" s="73">
        <v>1</v>
      </c>
      <c r="CE1" s="73">
        <v>1</v>
      </c>
      <c r="CF1" s="73">
        <v>1</v>
      </c>
      <c r="CG1" s="73">
        <v>1</v>
      </c>
      <c r="CH1" s="73">
        <v>1</v>
      </c>
      <c r="CI1" s="73">
        <v>1</v>
      </c>
      <c r="CJ1" s="73">
        <v>1</v>
      </c>
      <c r="CK1" s="73"/>
      <c r="CL1" s="73">
        <v>1</v>
      </c>
      <c r="CM1" s="73">
        <v>1</v>
      </c>
      <c r="CN1" s="73">
        <v>1</v>
      </c>
      <c r="CO1" s="73">
        <v>1</v>
      </c>
      <c r="CP1" s="73">
        <v>1</v>
      </c>
      <c r="CQ1" s="73">
        <v>1</v>
      </c>
      <c r="CR1" s="73">
        <v>1</v>
      </c>
      <c r="CS1" s="73">
        <v>1</v>
      </c>
      <c r="CT1" s="73">
        <v>1</v>
      </c>
      <c r="CU1" s="73">
        <v>1</v>
      </c>
      <c r="CV1" s="73"/>
      <c r="CW1" s="73">
        <v>1</v>
      </c>
      <c r="CX1" s="73">
        <v>1</v>
      </c>
      <c r="CY1" s="73">
        <v>1</v>
      </c>
      <c r="CZ1" s="73">
        <v>1</v>
      </c>
      <c r="DA1" s="73">
        <v>1</v>
      </c>
      <c r="DB1" s="73">
        <v>1</v>
      </c>
      <c r="DC1" s="73">
        <v>1</v>
      </c>
      <c r="DD1" s="73">
        <v>1</v>
      </c>
      <c r="DE1" s="73">
        <v>1</v>
      </c>
      <c r="DF1" s="73">
        <v>1</v>
      </c>
      <c r="DG1" s="73"/>
      <c r="DH1" s="73">
        <v>1</v>
      </c>
      <c r="DI1" s="73">
        <v>1</v>
      </c>
      <c r="DJ1" s="73">
        <v>1</v>
      </c>
      <c r="DK1" s="73">
        <v>1</v>
      </c>
      <c r="DL1" s="73">
        <v>1</v>
      </c>
      <c r="DM1" s="73">
        <v>1</v>
      </c>
      <c r="DN1" s="73">
        <v>1</v>
      </c>
      <c r="DO1" s="73">
        <v>1</v>
      </c>
      <c r="DP1" s="73">
        <v>1</v>
      </c>
      <c r="DQ1" s="73">
        <v>1</v>
      </c>
      <c r="DR1" s="73"/>
      <c r="DS1" s="73">
        <v>1</v>
      </c>
      <c r="DT1" s="73">
        <v>1</v>
      </c>
      <c r="DU1" s="73">
        <v>1</v>
      </c>
      <c r="DV1" s="73">
        <v>1</v>
      </c>
      <c r="DW1" s="73">
        <v>1</v>
      </c>
      <c r="DX1" s="73">
        <v>1</v>
      </c>
      <c r="DY1" s="73">
        <v>1</v>
      </c>
      <c r="DZ1" s="73">
        <v>1</v>
      </c>
      <c r="EA1" s="73">
        <v>1</v>
      </c>
      <c r="EB1" s="73">
        <v>1</v>
      </c>
      <c r="EC1" s="73"/>
      <c r="ED1" s="73">
        <v>1</v>
      </c>
      <c r="EE1" s="73">
        <v>1</v>
      </c>
      <c r="EF1" s="73">
        <v>1</v>
      </c>
      <c r="EG1" s="73">
        <v>1</v>
      </c>
      <c r="EH1" s="73">
        <v>1</v>
      </c>
      <c r="EI1" s="73">
        <v>1</v>
      </c>
      <c r="EJ1" s="73">
        <v>1</v>
      </c>
      <c r="EK1" s="73">
        <v>1</v>
      </c>
      <c r="EL1" s="73">
        <v>1</v>
      </c>
      <c r="EM1" s="73">
        <v>1</v>
      </c>
      <c r="EN1" s="73"/>
    </row>
    <row r="2" spans="1:144">
      <c r="A2" s="65" t="s">
        <v>59</v>
      </c>
      <c r="B2" s="65">
        <f t="shared" ref="B2:EN2" si="0">COLUMN()-1</f>
        <v>1</v>
      </c>
      <c r="C2" s="65">
        <f t="shared" si="0"/>
        <v>2</v>
      </c>
      <c r="D2" s="65">
        <f t="shared" si="0"/>
        <v>3</v>
      </c>
      <c r="E2" s="65">
        <f t="shared" si="0"/>
        <v>4</v>
      </c>
      <c r="F2" s="65">
        <f t="shared" si="0"/>
        <v>5</v>
      </c>
      <c r="G2" s="65">
        <f t="shared" si="0"/>
        <v>6</v>
      </c>
      <c r="H2" s="65">
        <f t="shared" si="0"/>
        <v>7</v>
      </c>
      <c r="I2" s="65">
        <f t="shared" si="0"/>
        <v>8</v>
      </c>
      <c r="J2" s="65">
        <f t="shared" si="0"/>
        <v>9</v>
      </c>
      <c r="K2" s="65">
        <f t="shared" si="0"/>
        <v>10</v>
      </c>
      <c r="L2" s="65">
        <f t="shared" si="0"/>
        <v>11</v>
      </c>
      <c r="M2" s="65">
        <f t="shared" si="0"/>
        <v>12</v>
      </c>
      <c r="N2" s="65">
        <f t="shared" si="0"/>
        <v>13</v>
      </c>
      <c r="O2" s="65">
        <f t="shared" si="0"/>
        <v>14</v>
      </c>
      <c r="P2" s="65">
        <f t="shared" si="0"/>
        <v>15</v>
      </c>
      <c r="Q2" s="65">
        <f t="shared" si="0"/>
        <v>16</v>
      </c>
      <c r="R2" s="65">
        <f t="shared" si="0"/>
        <v>17</v>
      </c>
      <c r="S2" s="65">
        <f t="shared" si="0"/>
        <v>18</v>
      </c>
      <c r="T2" s="65">
        <f t="shared" si="0"/>
        <v>19</v>
      </c>
      <c r="U2" s="65">
        <f t="shared" si="0"/>
        <v>20</v>
      </c>
      <c r="V2" s="65">
        <f t="shared" si="0"/>
        <v>21</v>
      </c>
      <c r="W2" s="65">
        <f t="shared" si="0"/>
        <v>22</v>
      </c>
      <c r="X2" s="65">
        <f t="shared" si="0"/>
        <v>23</v>
      </c>
      <c r="Y2" s="65">
        <f t="shared" si="0"/>
        <v>24</v>
      </c>
      <c r="Z2" s="65">
        <f t="shared" si="0"/>
        <v>25</v>
      </c>
      <c r="AA2" s="65">
        <f t="shared" si="0"/>
        <v>26</v>
      </c>
      <c r="AB2" s="65">
        <f t="shared" si="0"/>
        <v>27</v>
      </c>
      <c r="AC2" s="65">
        <f t="shared" si="0"/>
        <v>28</v>
      </c>
      <c r="AD2" s="65">
        <f t="shared" si="0"/>
        <v>29</v>
      </c>
      <c r="AE2" s="65">
        <f t="shared" si="0"/>
        <v>30</v>
      </c>
      <c r="AF2" s="65">
        <f t="shared" si="0"/>
        <v>31</v>
      </c>
      <c r="AG2" s="65">
        <f t="shared" si="0"/>
        <v>32</v>
      </c>
      <c r="AH2" s="65">
        <f t="shared" si="0"/>
        <v>33</v>
      </c>
      <c r="AI2" s="65">
        <f t="shared" si="0"/>
        <v>34</v>
      </c>
      <c r="AJ2" s="65">
        <f t="shared" si="0"/>
        <v>35</v>
      </c>
      <c r="AK2" s="65">
        <f t="shared" si="0"/>
        <v>36</v>
      </c>
      <c r="AL2" s="65">
        <f t="shared" si="0"/>
        <v>37</v>
      </c>
      <c r="AM2" s="65">
        <f t="shared" si="0"/>
        <v>38</v>
      </c>
      <c r="AN2" s="65">
        <f t="shared" si="0"/>
        <v>39</v>
      </c>
      <c r="AO2" s="65">
        <f t="shared" si="0"/>
        <v>40</v>
      </c>
      <c r="AP2" s="65">
        <f t="shared" si="0"/>
        <v>41</v>
      </c>
      <c r="AQ2" s="65">
        <f t="shared" si="0"/>
        <v>42</v>
      </c>
      <c r="AR2" s="65">
        <f t="shared" si="0"/>
        <v>43</v>
      </c>
      <c r="AS2" s="65">
        <f t="shared" si="0"/>
        <v>44</v>
      </c>
      <c r="AT2" s="65">
        <f t="shared" si="0"/>
        <v>45</v>
      </c>
      <c r="AU2" s="65">
        <f t="shared" si="0"/>
        <v>46</v>
      </c>
      <c r="AV2" s="65">
        <f t="shared" si="0"/>
        <v>47</v>
      </c>
      <c r="AW2" s="65">
        <f t="shared" si="0"/>
        <v>48</v>
      </c>
      <c r="AX2" s="65">
        <f t="shared" si="0"/>
        <v>49</v>
      </c>
      <c r="AY2" s="65">
        <f t="shared" si="0"/>
        <v>50</v>
      </c>
      <c r="AZ2" s="65">
        <f t="shared" si="0"/>
        <v>51</v>
      </c>
      <c r="BA2" s="65">
        <f t="shared" si="0"/>
        <v>52</v>
      </c>
      <c r="BB2" s="65">
        <f t="shared" si="0"/>
        <v>53</v>
      </c>
      <c r="BC2" s="65">
        <f t="shared" si="0"/>
        <v>54</v>
      </c>
      <c r="BD2" s="65">
        <f t="shared" si="0"/>
        <v>55</v>
      </c>
      <c r="BE2" s="65">
        <f t="shared" si="0"/>
        <v>56</v>
      </c>
      <c r="BF2" s="65">
        <f t="shared" si="0"/>
        <v>57</v>
      </c>
      <c r="BG2" s="65">
        <f t="shared" si="0"/>
        <v>58</v>
      </c>
      <c r="BH2" s="65">
        <f t="shared" si="0"/>
        <v>59</v>
      </c>
      <c r="BI2" s="65">
        <f t="shared" si="0"/>
        <v>60</v>
      </c>
      <c r="BJ2" s="65">
        <f t="shared" si="0"/>
        <v>61</v>
      </c>
      <c r="BK2" s="65">
        <f t="shared" si="0"/>
        <v>62</v>
      </c>
      <c r="BL2" s="65">
        <f t="shared" si="0"/>
        <v>63</v>
      </c>
      <c r="BM2" s="65">
        <f t="shared" si="0"/>
        <v>64</v>
      </c>
      <c r="BN2" s="65">
        <f t="shared" si="0"/>
        <v>65</v>
      </c>
      <c r="BO2" s="65">
        <f t="shared" si="0"/>
        <v>66</v>
      </c>
      <c r="BP2" s="65">
        <f t="shared" si="0"/>
        <v>67</v>
      </c>
      <c r="BQ2" s="65">
        <f t="shared" si="0"/>
        <v>68</v>
      </c>
      <c r="BR2" s="65">
        <f t="shared" si="0"/>
        <v>69</v>
      </c>
      <c r="BS2" s="65">
        <f t="shared" si="0"/>
        <v>70</v>
      </c>
      <c r="BT2" s="65">
        <f t="shared" si="0"/>
        <v>71</v>
      </c>
      <c r="BU2" s="65">
        <f t="shared" si="0"/>
        <v>72</v>
      </c>
      <c r="BV2" s="65">
        <f t="shared" si="0"/>
        <v>73</v>
      </c>
      <c r="BW2" s="65">
        <f t="shared" si="0"/>
        <v>74</v>
      </c>
      <c r="BX2" s="65">
        <f t="shared" si="0"/>
        <v>75</v>
      </c>
      <c r="BY2" s="65">
        <f t="shared" si="0"/>
        <v>76</v>
      </c>
      <c r="BZ2" s="65">
        <f t="shared" si="0"/>
        <v>77</v>
      </c>
      <c r="CA2" s="65">
        <f t="shared" si="0"/>
        <v>78</v>
      </c>
      <c r="CB2" s="65">
        <f t="shared" si="0"/>
        <v>79</v>
      </c>
      <c r="CC2" s="65">
        <f t="shared" si="0"/>
        <v>80</v>
      </c>
      <c r="CD2" s="65">
        <f t="shared" si="0"/>
        <v>81</v>
      </c>
      <c r="CE2" s="65">
        <f t="shared" si="0"/>
        <v>82</v>
      </c>
      <c r="CF2" s="65">
        <f t="shared" si="0"/>
        <v>83</v>
      </c>
      <c r="CG2" s="65">
        <f t="shared" si="0"/>
        <v>84</v>
      </c>
      <c r="CH2" s="65">
        <f t="shared" si="0"/>
        <v>85</v>
      </c>
      <c r="CI2" s="65">
        <f t="shared" si="0"/>
        <v>86</v>
      </c>
      <c r="CJ2" s="65">
        <f t="shared" si="0"/>
        <v>87</v>
      </c>
      <c r="CK2" s="65">
        <f t="shared" si="0"/>
        <v>88</v>
      </c>
      <c r="CL2" s="65">
        <f t="shared" si="0"/>
        <v>89</v>
      </c>
      <c r="CM2" s="65">
        <f t="shared" si="0"/>
        <v>90</v>
      </c>
      <c r="CN2" s="65">
        <f t="shared" si="0"/>
        <v>91</v>
      </c>
      <c r="CO2" s="65">
        <f t="shared" si="0"/>
        <v>92</v>
      </c>
      <c r="CP2" s="65">
        <f t="shared" si="0"/>
        <v>93</v>
      </c>
      <c r="CQ2" s="65">
        <f t="shared" si="0"/>
        <v>94</v>
      </c>
      <c r="CR2" s="65">
        <f t="shared" si="0"/>
        <v>95</v>
      </c>
      <c r="CS2" s="65">
        <f t="shared" si="0"/>
        <v>96</v>
      </c>
      <c r="CT2" s="65">
        <f t="shared" si="0"/>
        <v>97</v>
      </c>
      <c r="CU2" s="65">
        <f t="shared" si="0"/>
        <v>98</v>
      </c>
      <c r="CV2" s="65">
        <f t="shared" si="0"/>
        <v>99</v>
      </c>
      <c r="CW2" s="65">
        <f t="shared" si="0"/>
        <v>100</v>
      </c>
      <c r="CX2" s="65">
        <f t="shared" si="0"/>
        <v>101</v>
      </c>
      <c r="CY2" s="65">
        <f t="shared" si="0"/>
        <v>102</v>
      </c>
      <c r="CZ2" s="65">
        <f t="shared" si="0"/>
        <v>103</v>
      </c>
      <c r="DA2" s="65">
        <f t="shared" si="0"/>
        <v>104</v>
      </c>
      <c r="DB2" s="65">
        <f t="shared" si="0"/>
        <v>105</v>
      </c>
      <c r="DC2" s="65">
        <f t="shared" si="0"/>
        <v>106</v>
      </c>
      <c r="DD2" s="65">
        <f t="shared" si="0"/>
        <v>107</v>
      </c>
      <c r="DE2" s="65">
        <f t="shared" si="0"/>
        <v>108</v>
      </c>
      <c r="DF2" s="65">
        <f t="shared" si="0"/>
        <v>109</v>
      </c>
      <c r="DG2" s="65">
        <f t="shared" si="0"/>
        <v>110</v>
      </c>
      <c r="DH2" s="65">
        <f t="shared" si="0"/>
        <v>111</v>
      </c>
      <c r="DI2" s="65">
        <f t="shared" si="0"/>
        <v>112</v>
      </c>
      <c r="DJ2" s="65">
        <f t="shared" si="0"/>
        <v>113</v>
      </c>
      <c r="DK2" s="65">
        <f t="shared" si="0"/>
        <v>114</v>
      </c>
      <c r="DL2" s="65">
        <f t="shared" si="0"/>
        <v>115</v>
      </c>
      <c r="DM2" s="65">
        <f t="shared" si="0"/>
        <v>116</v>
      </c>
      <c r="DN2" s="65">
        <f t="shared" si="0"/>
        <v>117</v>
      </c>
      <c r="DO2" s="65">
        <f t="shared" si="0"/>
        <v>118</v>
      </c>
      <c r="DP2" s="65">
        <f t="shared" si="0"/>
        <v>119</v>
      </c>
      <c r="DQ2" s="65">
        <f t="shared" si="0"/>
        <v>120</v>
      </c>
      <c r="DR2" s="65">
        <f t="shared" si="0"/>
        <v>121</v>
      </c>
      <c r="DS2" s="65">
        <f t="shared" si="0"/>
        <v>122</v>
      </c>
      <c r="DT2" s="65">
        <f t="shared" si="0"/>
        <v>123</v>
      </c>
      <c r="DU2" s="65">
        <f t="shared" si="0"/>
        <v>124</v>
      </c>
      <c r="DV2" s="65">
        <f t="shared" si="0"/>
        <v>125</v>
      </c>
      <c r="DW2" s="65">
        <f t="shared" si="0"/>
        <v>126</v>
      </c>
      <c r="DX2" s="65">
        <f t="shared" si="0"/>
        <v>127</v>
      </c>
      <c r="DY2" s="65">
        <f t="shared" si="0"/>
        <v>128</v>
      </c>
      <c r="DZ2" s="65">
        <f t="shared" si="0"/>
        <v>129</v>
      </c>
      <c r="EA2" s="65">
        <f t="shared" si="0"/>
        <v>130</v>
      </c>
      <c r="EB2" s="65">
        <f t="shared" si="0"/>
        <v>131</v>
      </c>
      <c r="EC2" s="65">
        <f t="shared" si="0"/>
        <v>132</v>
      </c>
      <c r="ED2" s="65">
        <f t="shared" si="0"/>
        <v>133</v>
      </c>
      <c r="EE2" s="65">
        <f t="shared" si="0"/>
        <v>134</v>
      </c>
      <c r="EF2" s="65">
        <f t="shared" si="0"/>
        <v>135</v>
      </c>
      <c r="EG2" s="65">
        <f t="shared" si="0"/>
        <v>136</v>
      </c>
      <c r="EH2" s="65">
        <f t="shared" si="0"/>
        <v>137</v>
      </c>
      <c r="EI2" s="65">
        <f t="shared" si="0"/>
        <v>138</v>
      </c>
      <c r="EJ2" s="65">
        <f t="shared" si="0"/>
        <v>139</v>
      </c>
      <c r="EK2" s="65">
        <f t="shared" si="0"/>
        <v>140</v>
      </c>
      <c r="EL2" s="65">
        <f t="shared" si="0"/>
        <v>141</v>
      </c>
      <c r="EM2" s="65">
        <f t="shared" si="0"/>
        <v>142</v>
      </c>
      <c r="EN2" s="65">
        <f t="shared" si="0"/>
        <v>143</v>
      </c>
    </row>
    <row r="3" spans="1:144">
      <c r="A3" s="65" t="s">
        <v>20</v>
      </c>
      <c r="B3" s="67" t="s">
        <v>53</v>
      </c>
      <c r="C3" s="67" t="s">
        <v>61</v>
      </c>
      <c r="D3" s="67" t="s">
        <v>38</v>
      </c>
      <c r="E3" s="67" t="s">
        <v>7</v>
      </c>
      <c r="F3" s="67" t="s">
        <v>6</v>
      </c>
      <c r="G3" s="67" t="s">
        <v>26</v>
      </c>
      <c r="H3" s="74" t="s">
        <v>31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81"/>
      <c r="X3" s="83" t="s">
        <v>58</v>
      </c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 t="s">
        <v>12</v>
      </c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</row>
    <row r="4" spans="1:144">
      <c r="A4" s="65" t="s">
        <v>62</v>
      </c>
      <c r="B4" s="68"/>
      <c r="C4" s="68"/>
      <c r="D4" s="68"/>
      <c r="E4" s="68"/>
      <c r="F4" s="68"/>
      <c r="G4" s="68"/>
      <c r="H4" s="75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82"/>
      <c r="X4" s="84" t="s">
        <v>56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 t="s">
        <v>47</v>
      </c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 t="s">
        <v>41</v>
      </c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 t="s">
        <v>1</v>
      </c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 t="s">
        <v>36</v>
      </c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 t="s">
        <v>63</v>
      </c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 t="s">
        <v>65</v>
      </c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 t="s">
        <v>66</v>
      </c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 t="s">
        <v>67</v>
      </c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 t="s">
        <v>0</v>
      </c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 t="s">
        <v>68</v>
      </c>
      <c r="EE4" s="84"/>
      <c r="EF4" s="84"/>
      <c r="EG4" s="84"/>
      <c r="EH4" s="84"/>
      <c r="EI4" s="84"/>
      <c r="EJ4" s="84"/>
      <c r="EK4" s="84"/>
      <c r="EL4" s="84"/>
      <c r="EM4" s="84"/>
      <c r="EN4" s="84"/>
    </row>
    <row r="5" spans="1:144">
      <c r="A5" s="65" t="s">
        <v>29</v>
      </c>
      <c r="B5" s="69"/>
      <c r="C5" s="69"/>
      <c r="D5" s="69"/>
      <c r="E5" s="69"/>
      <c r="F5" s="69"/>
      <c r="G5" s="69"/>
      <c r="H5" s="76" t="s">
        <v>60</v>
      </c>
      <c r="I5" s="76" t="s">
        <v>69</v>
      </c>
      <c r="J5" s="76" t="s">
        <v>70</v>
      </c>
      <c r="K5" s="76" t="s">
        <v>71</v>
      </c>
      <c r="L5" s="76" t="s">
        <v>72</v>
      </c>
      <c r="M5" s="76" t="s">
        <v>8</v>
      </c>
      <c r="N5" s="76" t="s">
        <v>73</v>
      </c>
      <c r="O5" s="76" t="s">
        <v>74</v>
      </c>
      <c r="P5" s="76" t="s">
        <v>75</v>
      </c>
      <c r="Q5" s="76" t="s">
        <v>76</v>
      </c>
      <c r="R5" s="76" t="s">
        <v>77</v>
      </c>
      <c r="S5" s="76" t="s">
        <v>78</v>
      </c>
      <c r="T5" s="76" t="s">
        <v>64</v>
      </c>
      <c r="U5" s="76" t="s">
        <v>79</v>
      </c>
      <c r="V5" s="76" t="s">
        <v>80</v>
      </c>
      <c r="W5" s="76" t="s">
        <v>81</v>
      </c>
      <c r="X5" s="76" t="s">
        <v>82</v>
      </c>
      <c r="Y5" s="76" t="s">
        <v>83</v>
      </c>
      <c r="Z5" s="76" t="s">
        <v>84</v>
      </c>
      <c r="AA5" s="76" t="s">
        <v>85</v>
      </c>
      <c r="AB5" s="76" t="s">
        <v>86</v>
      </c>
      <c r="AC5" s="76" t="s">
        <v>87</v>
      </c>
      <c r="AD5" s="76" t="s">
        <v>89</v>
      </c>
      <c r="AE5" s="76" t="s">
        <v>90</v>
      </c>
      <c r="AF5" s="76" t="s">
        <v>91</v>
      </c>
      <c r="AG5" s="76" t="s">
        <v>92</v>
      </c>
      <c r="AH5" s="76" t="s">
        <v>45</v>
      </c>
      <c r="AI5" s="76" t="s">
        <v>82</v>
      </c>
      <c r="AJ5" s="76" t="s">
        <v>83</v>
      </c>
      <c r="AK5" s="76" t="s">
        <v>84</v>
      </c>
      <c r="AL5" s="76" t="s">
        <v>85</v>
      </c>
      <c r="AM5" s="76" t="s">
        <v>86</v>
      </c>
      <c r="AN5" s="76" t="s">
        <v>87</v>
      </c>
      <c r="AO5" s="76" t="s">
        <v>89</v>
      </c>
      <c r="AP5" s="76" t="s">
        <v>90</v>
      </c>
      <c r="AQ5" s="76" t="s">
        <v>91</v>
      </c>
      <c r="AR5" s="76" t="s">
        <v>92</v>
      </c>
      <c r="AS5" s="76" t="s">
        <v>88</v>
      </c>
      <c r="AT5" s="76" t="s">
        <v>82</v>
      </c>
      <c r="AU5" s="76" t="s">
        <v>83</v>
      </c>
      <c r="AV5" s="76" t="s">
        <v>84</v>
      </c>
      <c r="AW5" s="76" t="s">
        <v>85</v>
      </c>
      <c r="AX5" s="76" t="s">
        <v>86</v>
      </c>
      <c r="AY5" s="76" t="s">
        <v>87</v>
      </c>
      <c r="AZ5" s="76" t="s">
        <v>89</v>
      </c>
      <c r="BA5" s="76" t="s">
        <v>90</v>
      </c>
      <c r="BB5" s="76" t="s">
        <v>91</v>
      </c>
      <c r="BC5" s="76" t="s">
        <v>92</v>
      </c>
      <c r="BD5" s="76" t="s">
        <v>88</v>
      </c>
      <c r="BE5" s="76" t="s">
        <v>82</v>
      </c>
      <c r="BF5" s="76" t="s">
        <v>83</v>
      </c>
      <c r="BG5" s="76" t="s">
        <v>84</v>
      </c>
      <c r="BH5" s="76" t="s">
        <v>85</v>
      </c>
      <c r="BI5" s="76" t="s">
        <v>86</v>
      </c>
      <c r="BJ5" s="76" t="s">
        <v>87</v>
      </c>
      <c r="BK5" s="76" t="s">
        <v>89</v>
      </c>
      <c r="BL5" s="76" t="s">
        <v>90</v>
      </c>
      <c r="BM5" s="76" t="s">
        <v>91</v>
      </c>
      <c r="BN5" s="76" t="s">
        <v>92</v>
      </c>
      <c r="BO5" s="76" t="s">
        <v>88</v>
      </c>
      <c r="BP5" s="76" t="s">
        <v>82</v>
      </c>
      <c r="BQ5" s="76" t="s">
        <v>83</v>
      </c>
      <c r="BR5" s="76" t="s">
        <v>84</v>
      </c>
      <c r="BS5" s="76" t="s">
        <v>85</v>
      </c>
      <c r="BT5" s="76" t="s">
        <v>86</v>
      </c>
      <c r="BU5" s="76" t="s">
        <v>87</v>
      </c>
      <c r="BV5" s="76" t="s">
        <v>89</v>
      </c>
      <c r="BW5" s="76" t="s">
        <v>90</v>
      </c>
      <c r="BX5" s="76" t="s">
        <v>91</v>
      </c>
      <c r="BY5" s="76" t="s">
        <v>92</v>
      </c>
      <c r="BZ5" s="76" t="s">
        <v>88</v>
      </c>
      <c r="CA5" s="76" t="s">
        <v>82</v>
      </c>
      <c r="CB5" s="76" t="s">
        <v>83</v>
      </c>
      <c r="CC5" s="76" t="s">
        <v>84</v>
      </c>
      <c r="CD5" s="76" t="s">
        <v>85</v>
      </c>
      <c r="CE5" s="76" t="s">
        <v>86</v>
      </c>
      <c r="CF5" s="76" t="s">
        <v>87</v>
      </c>
      <c r="CG5" s="76" t="s">
        <v>89</v>
      </c>
      <c r="CH5" s="76" t="s">
        <v>90</v>
      </c>
      <c r="CI5" s="76" t="s">
        <v>91</v>
      </c>
      <c r="CJ5" s="76" t="s">
        <v>92</v>
      </c>
      <c r="CK5" s="76" t="s">
        <v>88</v>
      </c>
      <c r="CL5" s="76" t="s">
        <v>82</v>
      </c>
      <c r="CM5" s="76" t="s">
        <v>83</v>
      </c>
      <c r="CN5" s="76" t="s">
        <v>84</v>
      </c>
      <c r="CO5" s="76" t="s">
        <v>85</v>
      </c>
      <c r="CP5" s="76" t="s">
        <v>86</v>
      </c>
      <c r="CQ5" s="76" t="s">
        <v>87</v>
      </c>
      <c r="CR5" s="76" t="s">
        <v>89</v>
      </c>
      <c r="CS5" s="76" t="s">
        <v>90</v>
      </c>
      <c r="CT5" s="76" t="s">
        <v>91</v>
      </c>
      <c r="CU5" s="76" t="s">
        <v>92</v>
      </c>
      <c r="CV5" s="76" t="s">
        <v>88</v>
      </c>
      <c r="CW5" s="76" t="s">
        <v>82</v>
      </c>
      <c r="CX5" s="76" t="s">
        <v>83</v>
      </c>
      <c r="CY5" s="76" t="s">
        <v>84</v>
      </c>
      <c r="CZ5" s="76" t="s">
        <v>85</v>
      </c>
      <c r="DA5" s="76" t="s">
        <v>86</v>
      </c>
      <c r="DB5" s="76" t="s">
        <v>87</v>
      </c>
      <c r="DC5" s="76" t="s">
        <v>89</v>
      </c>
      <c r="DD5" s="76" t="s">
        <v>90</v>
      </c>
      <c r="DE5" s="76" t="s">
        <v>91</v>
      </c>
      <c r="DF5" s="76" t="s">
        <v>92</v>
      </c>
      <c r="DG5" s="76" t="s">
        <v>88</v>
      </c>
      <c r="DH5" s="76" t="s">
        <v>82</v>
      </c>
      <c r="DI5" s="76" t="s">
        <v>83</v>
      </c>
      <c r="DJ5" s="76" t="s">
        <v>84</v>
      </c>
      <c r="DK5" s="76" t="s">
        <v>85</v>
      </c>
      <c r="DL5" s="76" t="s">
        <v>86</v>
      </c>
      <c r="DM5" s="76" t="s">
        <v>87</v>
      </c>
      <c r="DN5" s="76" t="s">
        <v>89</v>
      </c>
      <c r="DO5" s="76" t="s">
        <v>90</v>
      </c>
      <c r="DP5" s="76" t="s">
        <v>91</v>
      </c>
      <c r="DQ5" s="76" t="s">
        <v>92</v>
      </c>
      <c r="DR5" s="76" t="s">
        <v>88</v>
      </c>
      <c r="DS5" s="76" t="s">
        <v>82</v>
      </c>
      <c r="DT5" s="76" t="s">
        <v>83</v>
      </c>
      <c r="DU5" s="76" t="s">
        <v>84</v>
      </c>
      <c r="DV5" s="76" t="s">
        <v>85</v>
      </c>
      <c r="DW5" s="76" t="s">
        <v>86</v>
      </c>
      <c r="DX5" s="76" t="s">
        <v>87</v>
      </c>
      <c r="DY5" s="76" t="s">
        <v>89</v>
      </c>
      <c r="DZ5" s="76" t="s">
        <v>90</v>
      </c>
      <c r="EA5" s="76" t="s">
        <v>91</v>
      </c>
      <c r="EB5" s="76" t="s">
        <v>92</v>
      </c>
      <c r="EC5" s="76" t="s">
        <v>88</v>
      </c>
      <c r="ED5" s="76" t="s">
        <v>82</v>
      </c>
      <c r="EE5" s="76" t="s">
        <v>83</v>
      </c>
      <c r="EF5" s="76" t="s">
        <v>84</v>
      </c>
      <c r="EG5" s="76" t="s">
        <v>85</v>
      </c>
      <c r="EH5" s="76" t="s">
        <v>86</v>
      </c>
      <c r="EI5" s="76" t="s">
        <v>87</v>
      </c>
      <c r="EJ5" s="76" t="s">
        <v>89</v>
      </c>
      <c r="EK5" s="76" t="s">
        <v>90</v>
      </c>
      <c r="EL5" s="76" t="s">
        <v>91</v>
      </c>
      <c r="EM5" s="76" t="s">
        <v>92</v>
      </c>
      <c r="EN5" s="76" t="s">
        <v>88</v>
      </c>
    </row>
    <row r="6" spans="1:144" s="64" customFormat="1">
      <c r="A6" s="65" t="s">
        <v>93</v>
      </c>
      <c r="B6" s="70">
        <f t="shared" ref="B6:W6" si="1">B7</f>
        <v>2024</v>
      </c>
      <c r="C6" s="70">
        <f t="shared" si="1"/>
        <v>16918</v>
      </c>
      <c r="D6" s="70">
        <f t="shared" si="1"/>
        <v>46</v>
      </c>
      <c r="E6" s="70">
        <f t="shared" si="1"/>
        <v>1</v>
      </c>
      <c r="F6" s="70">
        <f t="shared" si="1"/>
        <v>0</v>
      </c>
      <c r="G6" s="70">
        <f t="shared" si="1"/>
        <v>1</v>
      </c>
      <c r="H6" s="70" t="str">
        <f t="shared" si="1"/>
        <v>北海道　別海町</v>
      </c>
      <c r="I6" s="70" t="str">
        <f t="shared" si="1"/>
        <v>法適用</v>
      </c>
      <c r="J6" s="70" t="str">
        <f t="shared" si="1"/>
        <v>水道事業</v>
      </c>
      <c r="K6" s="70" t="str">
        <f t="shared" si="1"/>
        <v>末端給水事業</v>
      </c>
      <c r="L6" s="70" t="str">
        <f t="shared" si="1"/>
        <v>A7</v>
      </c>
      <c r="M6" s="70" t="str">
        <f t="shared" si="1"/>
        <v>非設置</v>
      </c>
      <c r="N6" s="79" t="str">
        <f t="shared" si="1"/>
        <v>-</v>
      </c>
      <c r="O6" s="79">
        <f t="shared" si="1"/>
        <v>87.06</v>
      </c>
      <c r="P6" s="79">
        <f t="shared" si="1"/>
        <v>99.43</v>
      </c>
      <c r="Q6" s="79">
        <f t="shared" si="1"/>
        <v>4138</v>
      </c>
      <c r="R6" s="79">
        <f t="shared" si="1"/>
        <v>13964</v>
      </c>
      <c r="S6" s="79">
        <f t="shared" si="1"/>
        <v>1317.17</v>
      </c>
      <c r="T6" s="79">
        <f t="shared" si="1"/>
        <v>10.6</v>
      </c>
      <c r="U6" s="79">
        <f t="shared" si="1"/>
        <v>13705</v>
      </c>
      <c r="V6" s="79">
        <f t="shared" si="1"/>
        <v>1311.41</v>
      </c>
      <c r="W6" s="79">
        <f t="shared" si="1"/>
        <v>10.45</v>
      </c>
      <c r="X6" s="85">
        <f t="shared" ref="X6:AG6" si="2">IF(X7="",NA(),X7)</f>
        <v>127.07</v>
      </c>
      <c r="Y6" s="85">
        <f t="shared" si="2"/>
        <v>123.62</v>
      </c>
      <c r="Z6" s="85">
        <f t="shared" si="2"/>
        <v>118.94</v>
      </c>
      <c r="AA6" s="85">
        <f t="shared" si="2"/>
        <v>119.73</v>
      </c>
      <c r="AB6" s="85">
        <f t="shared" si="2"/>
        <v>117.99</v>
      </c>
      <c r="AC6" s="85">
        <f t="shared" si="2"/>
        <v>109.02</v>
      </c>
      <c r="AD6" s="85">
        <f t="shared" si="2"/>
        <v>107.81</v>
      </c>
      <c r="AE6" s="85">
        <f t="shared" si="2"/>
        <v>107.21</v>
      </c>
      <c r="AF6" s="85">
        <f t="shared" si="2"/>
        <v>105.97</v>
      </c>
      <c r="AG6" s="85">
        <f t="shared" si="2"/>
        <v>105.08</v>
      </c>
      <c r="AH6" s="79" t="str">
        <f>IF(AH7="","",IF(AH7="-","【-】","【"&amp;SUBSTITUTE(TEXT(AH7,"#,##0.00"),"-","△")&amp;"】"))</f>
        <v>【107.26】</v>
      </c>
      <c r="AI6" s="79">
        <f t="shared" ref="AI6:AR6" si="3">IF(AI7="",NA(),AI7)</f>
        <v>0</v>
      </c>
      <c r="AJ6" s="79">
        <f t="shared" si="3"/>
        <v>0</v>
      </c>
      <c r="AK6" s="79">
        <f t="shared" si="3"/>
        <v>0</v>
      </c>
      <c r="AL6" s="79">
        <f t="shared" si="3"/>
        <v>0</v>
      </c>
      <c r="AM6" s="79">
        <f t="shared" si="3"/>
        <v>0</v>
      </c>
      <c r="AN6" s="85">
        <f t="shared" si="3"/>
        <v>11</v>
      </c>
      <c r="AO6" s="85">
        <f t="shared" si="3"/>
        <v>8.86</v>
      </c>
      <c r="AP6" s="85">
        <f t="shared" si="3"/>
        <v>7.65</v>
      </c>
      <c r="AQ6" s="85">
        <f t="shared" si="3"/>
        <v>8.52</v>
      </c>
      <c r="AR6" s="85">
        <f t="shared" si="3"/>
        <v>10.8</v>
      </c>
      <c r="AS6" s="79" t="str">
        <f>IF(AS7="","",IF(AS7="-","【-】","【"&amp;SUBSTITUTE(TEXT(AS7,"#,##0.00"),"-","△")&amp;"】"))</f>
        <v>【1.61】</v>
      </c>
      <c r="AT6" s="85">
        <f t="shared" ref="AT6:BC6" si="4">IF(AT7="",NA(),AT7)</f>
        <v>1148.43</v>
      </c>
      <c r="AU6" s="85">
        <f t="shared" si="4"/>
        <v>1234.58</v>
      </c>
      <c r="AV6" s="85">
        <f t="shared" si="4"/>
        <v>1322.02</v>
      </c>
      <c r="AW6" s="85">
        <f t="shared" si="4"/>
        <v>1174.31</v>
      </c>
      <c r="AX6" s="85">
        <f t="shared" si="4"/>
        <v>1114.22</v>
      </c>
      <c r="AY6" s="85">
        <f t="shared" si="4"/>
        <v>371.81</v>
      </c>
      <c r="AZ6" s="85">
        <f t="shared" si="4"/>
        <v>384.23</v>
      </c>
      <c r="BA6" s="85">
        <f t="shared" si="4"/>
        <v>364.3</v>
      </c>
      <c r="BB6" s="85">
        <f t="shared" si="4"/>
        <v>378.87</v>
      </c>
      <c r="BC6" s="85">
        <f t="shared" si="4"/>
        <v>362.35</v>
      </c>
      <c r="BD6" s="79" t="str">
        <f>IF(BD7="","",IF(BD7="-","【-】","【"&amp;SUBSTITUTE(TEXT(BD7,"#,##0.00"),"-","△")&amp;"】"))</f>
        <v>【239.69】</v>
      </c>
      <c r="BE6" s="85">
        <f t="shared" ref="BE6:BN6" si="5">IF(BE7="",NA(),BE7)</f>
        <v>297.58</v>
      </c>
      <c r="BF6" s="85">
        <f t="shared" si="5"/>
        <v>290.07</v>
      </c>
      <c r="BG6" s="85">
        <f t="shared" si="5"/>
        <v>373.56</v>
      </c>
      <c r="BH6" s="85">
        <f t="shared" si="5"/>
        <v>477.38</v>
      </c>
      <c r="BI6" s="85">
        <f t="shared" si="5"/>
        <v>415.12</v>
      </c>
      <c r="BJ6" s="85">
        <f t="shared" si="5"/>
        <v>465.85</v>
      </c>
      <c r="BK6" s="85">
        <f t="shared" si="5"/>
        <v>439.43</v>
      </c>
      <c r="BL6" s="85">
        <f t="shared" si="5"/>
        <v>438.41</v>
      </c>
      <c r="BM6" s="85">
        <f t="shared" si="5"/>
        <v>430.23</v>
      </c>
      <c r="BN6" s="85">
        <f t="shared" si="5"/>
        <v>429.24</v>
      </c>
      <c r="BO6" s="79" t="str">
        <f>IF(BO7="","",IF(BO7="-","【-】","【"&amp;SUBSTITUTE(TEXT(BO7,"#,##0.00"),"-","△")&amp;"】"))</f>
        <v>【264.86】</v>
      </c>
      <c r="BP6" s="85">
        <f t="shared" ref="BP6:BY6" si="6">IF(BP7="",NA(),BP7)</f>
        <v>145.82</v>
      </c>
      <c r="BQ6" s="85">
        <f t="shared" si="6"/>
        <v>138.79</v>
      </c>
      <c r="BR6" s="85">
        <f t="shared" si="6"/>
        <v>106.31</v>
      </c>
      <c r="BS6" s="85">
        <f t="shared" si="6"/>
        <v>87.97</v>
      </c>
      <c r="BT6" s="85">
        <f t="shared" si="6"/>
        <v>107.14</v>
      </c>
      <c r="BU6" s="85">
        <f t="shared" si="6"/>
        <v>92.39</v>
      </c>
      <c r="BV6" s="85">
        <f t="shared" si="6"/>
        <v>94.41</v>
      </c>
      <c r="BW6" s="85">
        <f t="shared" si="6"/>
        <v>90.96</v>
      </c>
      <c r="BX6" s="85">
        <f t="shared" si="6"/>
        <v>90.66</v>
      </c>
      <c r="BY6" s="85">
        <f t="shared" si="6"/>
        <v>90.78</v>
      </c>
      <c r="BZ6" s="79" t="str">
        <f>IF(BZ7="","",IF(BZ7="-","【-】","【"&amp;SUBSTITUTE(TEXT(BZ7,"#,##0.00"),"-","△")&amp;"】"))</f>
        <v>【97.59】</v>
      </c>
      <c r="CA6" s="85">
        <f t="shared" ref="CA6:CJ6" si="7">IF(CA7="",NA(),CA7)</f>
        <v>82.14</v>
      </c>
      <c r="CB6" s="85">
        <f t="shared" si="7"/>
        <v>86.46</v>
      </c>
      <c r="CC6" s="85">
        <f t="shared" si="7"/>
        <v>95.22</v>
      </c>
      <c r="CD6" s="85">
        <f t="shared" si="7"/>
        <v>94.47</v>
      </c>
      <c r="CE6" s="85">
        <f t="shared" si="7"/>
        <v>94.42</v>
      </c>
      <c r="CF6" s="85">
        <f t="shared" si="7"/>
        <v>192.98</v>
      </c>
      <c r="CG6" s="85">
        <f t="shared" si="7"/>
        <v>192.13</v>
      </c>
      <c r="CH6" s="85">
        <f t="shared" si="7"/>
        <v>197.04</v>
      </c>
      <c r="CI6" s="85">
        <f t="shared" si="7"/>
        <v>199.33</v>
      </c>
      <c r="CJ6" s="85">
        <f t="shared" si="7"/>
        <v>202.75</v>
      </c>
      <c r="CK6" s="79" t="str">
        <f>IF(CK7="","",IF(CK7="-","【-】","【"&amp;SUBSTITUTE(TEXT(CK7,"#,##0.00"),"-","△")&amp;"】"))</f>
        <v>【181.66】</v>
      </c>
      <c r="CL6" s="85">
        <f t="shared" ref="CL6:CU6" si="8">IF(CL7="",NA(),CL7)</f>
        <v>58.37</v>
      </c>
      <c r="CM6" s="85">
        <f t="shared" si="8"/>
        <v>58.88</v>
      </c>
      <c r="CN6" s="85">
        <f t="shared" si="8"/>
        <v>57.18</v>
      </c>
      <c r="CO6" s="85">
        <f t="shared" si="8"/>
        <v>56.04</v>
      </c>
      <c r="CP6" s="85">
        <f t="shared" si="8"/>
        <v>58.4</v>
      </c>
      <c r="CQ6" s="85">
        <f t="shared" si="8"/>
        <v>54.43</v>
      </c>
      <c r="CR6" s="85">
        <f t="shared" si="8"/>
        <v>53.87</v>
      </c>
      <c r="CS6" s="85">
        <f t="shared" si="8"/>
        <v>54.49</v>
      </c>
      <c r="CT6" s="85">
        <f t="shared" si="8"/>
        <v>54.8</v>
      </c>
      <c r="CU6" s="85">
        <f t="shared" si="8"/>
        <v>55.47</v>
      </c>
      <c r="CV6" s="79" t="str">
        <f>IF(CV7="","",IF(CV7="-","【-】","【"&amp;SUBSTITUTE(TEXT(CV7,"#,##0.00"),"-","△")&amp;"】"))</f>
        <v>【60.21】</v>
      </c>
      <c r="CW6" s="85">
        <f t="shared" ref="CW6:DF6" si="9">IF(CW7="",NA(),CW7)</f>
        <v>93.03</v>
      </c>
      <c r="CX6" s="85">
        <f t="shared" si="9"/>
        <v>92.65</v>
      </c>
      <c r="CY6" s="85">
        <f t="shared" si="9"/>
        <v>93.39</v>
      </c>
      <c r="CZ6" s="85">
        <f t="shared" si="9"/>
        <v>95.69</v>
      </c>
      <c r="DA6" s="85">
        <f t="shared" si="9"/>
        <v>91.93</v>
      </c>
      <c r="DB6" s="85">
        <f t="shared" si="9"/>
        <v>79.44</v>
      </c>
      <c r="DC6" s="85">
        <f t="shared" si="9"/>
        <v>79.489999999999995</v>
      </c>
      <c r="DD6" s="85">
        <f t="shared" si="9"/>
        <v>78.8</v>
      </c>
      <c r="DE6" s="85">
        <f t="shared" si="9"/>
        <v>77.98</v>
      </c>
      <c r="DF6" s="85">
        <f t="shared" si="9"/>
        <v>76.97</v>
      </c>
      <c r="DG6" s="79" t="str">
        <f>IF(DG7="","",IF(DG7="-","【-】","【"&amp;SUBSTITUTE(TEXT(DG7,"#,##0.00"),"-","△")&amp;"】"))</f>
        <v>【89.21】</v>
      </c>
      <c r="DH6" s="85">
        <f t="shared" ref="DH6:DQ6" si="10">IF(DH7="",NA(),DH7)</f>
        <v>51.06</v>
      </c>
      <c r="DI6" s="85">
        <f t="shared" si="10"/>
        <v>50.59</v>
      </c>
      <c r="DJ6" s="85">
        <f t="shared" si="10"/>
        <v>52.54</v>
      </c>
      <c r="DK6" s="85">
        <f t="shared" si="10"/>
        <v>53.39</v>
      </c>
      <c r="DL6" s="85">
        <f t="shared" si="10"/>
        <v>54.62</v>
      </c>
      <c r="DM6" s="85">
        <f t="shared" si="10"/>
        <v>49.39</v>
      </c>
      <c r="DN6" s="85">
        <f t="shared" si="10"/>
        <v>50.75</v>
      </c>
      <c r="DO6" s="85">
        <f t="shared" si="10"/>
        <v>51.72</v>
      </c>
      <c r="DP6" s="85">
        <f t="shared" si="10"/>
        <v>52.27</v>
      </c>
      <c r="DQ6" s="85">
        <f t="shared" si="10"/>
        <v>52.87</v>
      </c>
      <c r="DR6" s="79" t="str">
        <f>IF(DR7="","",IF(DR7="-","【-】","【"&amp;SUBSTITUTE(TEXT(DR7,"#,##0.00"),"-","△")&amp;"】"))</f>
        <v>【52.41】</v>
      </c>
      <c r="DS6" s="85">
        <f t="shared" ref="DS6:EB6" si="11">IF(DS7="",NA(),DS7)</f>
        <v>48.34</v>
      </c>
      <c r="DT6" s="85">
        <f t="shared" si="11"/>
        <v>47.13</v>
      </c>
      <c r="DU6" s="85">
        <f t="shared" si="11"/>
        <v>47.33</v>
      </c>
      <c r="DV6" s="85">
        <f t="shared" si="11"/>
        <v>45.48</v>
      </c>
      <c r="DW6" s="85">
        <f t="shared" si="11"/>
        <v>44.56</v>
      </c>
      <c r="DX6" s="85">
        <f t="shared" si="11"/>
        <v>18.57</v>
      </c>
      <c r="DY6" s="85">
        <f t="shared" si="11"/>
        <v>21.14</v>
      </c>
      <c r="DZ6" s="85">
        <f t="shared" si="11"/>
        <v>22.12</v>
      </c>
      <c r="EA6" s="85">
        <f t="shared" si="11"/>
        <v>25.67</v>
      </c>
      <c r="EB6" s="85">
        <f t="shared" si="11"/>
        <v>26.86</v>
      </c>
      <c r="EC6" s="79" t="str">
        <f>IF(EC7="","",IF(EC7="-","【-】","【"&amp;SUBSTITUTE(TEXT(EC7,"#,##0.00"),"-","△")&amp;"】"))</f>
        <v>【26.78】</v>
      </c>
      <c r="ED6" s="85">
        <f t="shared" ref="ED6:EM6" si="12">IF(ED7="",NA(),ED7)</f>
        <v>0.17</v>
      </c>
      <c r="EE6" s="85">
        <f t="shared" si="12"/>
        <v>2.88</v>
      </c>
      <c r="EF6" s="85">
        <f t="shared" si="12"/>
        <v>0.1</v>
      </c>
      <c r="EG6" s="85">
        <f t="shared" si="12"/>
        <v>0.12</v>
      </c>
      <c r="EH6" s="85">
        <f t="shared" si="12"/>
        <v>9.e-002</v>
      </c>
      <c r="EI6" s="85">
        <f t="shared" si="12"/>
        <v>0.44</v>
      </c>
      <c r="EJ6" s="85">
        <f t="shared" si="12"/>
        <v>0.5</v>
      </c>
      <c r="EK6" s="85">
        <f t="shared" si="12"/>
        <v>0.4</v>
      </c>
      <c r="EL6" s="85">
        <f t="shared" si="12"/>
        <v>0.4</v>
      </c>
      <c r="EM6" s="85">
        <f t="shared" si="12"/>
        <v>0.39</v>
      </c>
      <c r="EN6" s="79" t="str">
        <f>IF(EN7="","",IF(EN7="-","【-】","【"&amp;SUBSTITUTE(TEXT(EN7,"#,##0.00"),"-","△")&amp;"】"))</f>
        <v>【0.59】</v>
      </c>
    </row>
    <row r="7" spans="1:144" s="64" customFormat="1">
      <c r="A7" s="65"/>
      <c r="B7" s="71">
        <v>2024</v>
      </c>
      <c r="C7" s="71">
        <v>16918</v>
      </c>
      <c r="D7" s="71">
        <v>46</v>
      </c>
      <c r="E7" s="71">
        <v>1</v>
      </c>
      <c r="F7" s="71">
        <v>0</v>
      </c>
      <c r="G7" s="71">
        <v>1</v>
      </c>
      <c r="H7" s="71" t="s">
        <v>94</v>
      </c>
      <c r="I7" s="71" t="s">
        <v>95</v>
      </c>
      <c r="J7" s="71" t="s">
        <v>96</v>
      </c>
      <c r="K7" s="71" t="s">
        <v>97</v>
      </c>
      <c r="L7" s="71" t="s">
        <v>98</v>
      </c>
      <c r="M7" s="71" t="s">
        <v>4</v>
      </c>
      <c r="N7" s="80" t="s">
        <v>99</v>
      </c>
      <c r="O7" s="80">
        <v>87.06</v>
      </c>
      <c r="P7" s="80">
        <v>99.43</v>
      </c>
      <c r="Q7" s="80">
        <v>4138</v>
      </c>
      <c r="R7" s="80">
        <v>13964</v>
      </c>
      <c r="S7" s="80">
        <v>1317.17</v>
      </c>
      <c r="T7" s="80">
        <v>10.6</v>
      </c>
      <c r="U7" s="80">
        <v>13705</v>
      </c>
      <c r="V7" s="80">
        <v>1311.41</v>
      </c>
      <c r="W7" s="80">
        <v>10.45</v>
      </c>
      <c r="X7" s="80">
        <v>127.07</v>
      </c>
      <c r="Y7" s="80">
        <v>123.62</v>
      </c>
      <c r="Z7" s="80">
        <v>118.94</v>
      </c>
      <c r="AA7" s="80">
        <v>119.73</v>
      </c>
      <c r="AB7" s="80">
        <v>117.99</v>
      </c>
      <c r="AC7" s="80">
        <v>109.02</v>
      </c>
      <c r="AD7" s="80">
        <v>107.81</v>
      </c>
      <c r="AE7" s="80">
        <v>107.21</v>
      </c>
      <c r="AF7" s="80">
        <v>105.97</v>
      </c>
      <c r="AG7" s="80">
        <v>105.08</v>
      </c>
      <c r="AH7" s="80">
        <v>107.26</v>
      </c>
      <c r="AI7" s="80">
        <v>0</v>
      </c>
      <c r="AJ7" s="80">
        <v>0</v>
      </c>
      <c r="AK7" s="80">
        <v>0</v>
      </c>
      <c r="AL7" s="80">
        <v>0</v>
      </c>
      <c r="AM7" s="80">
        <v>0</v>
      </c>
      <c r="AN7" s="80">
        <v>11</v>
      </c>
      <c r="AO7" s="80">
        <v>8.86</v>
      </c>
      <c r="AP7" s="80">
        <v>7.65</v>
      </c>
      <c r="AQ7" s="80">
        <v>8.52</v>
      </c>
      <c r="AR7" s="80">
        <v>10.8</v>
      </c>
      <c r="AS7" s="80">
        <v>1.61</v>
      </c>
      <c r="AT7" s="80">
        <v>1148.43</v>
      </c>
      <c r="AU7" s="80">
        <v>1234.58</v>
      </c>
      <c r="AV7" s="80">
        <v>1322.02</v>
      </c>
      <c r="AW7" s="80">
        <v>1174.31</v>
      </c>
      <c r="AX7" s="80">
        <v>1114.22</v>
      </c>
      <c r="AY7" s="80">
        <v>371.81</v>
      </c>
      <c r="AZ7" s="80">
        <v>384.23</v>
      </c>
      <c r="BA7" s="80">
        <v>364.3</v>
      </c>
      <c r="BB7" s="80">
        <v>378.87</v>
      </c>
      <c r="BC7" s="80">
        <v>362.35</v>
      </c>
      <c r="BD7" s="80">
        <v>239.69</v>
      </c>
      <c r="BE7" s="80">
        <v>297.58</v>
      </c>
      <c r="BF7" s="80">
        <v>290.07</v>
      </c>
      <c r="BG7" s="80">
        <v>373.56</v>
      </c>
      <c r="BH7" s="80">
        <v>477.38</v>
      </c>
      <c r="BI7" s="80">
        <v>415.12</v>
      </c>
      <c r="BJ7" s="80">
        <v>465.85</v>
      </c>
      <c r="BK7" s="80">
        <v>439.43</v>
      </c>
      <c r="BL7" s="80">
        <v>438.41</v>
      </c>
      <c r="BM7" s="80">
        <v>430.23</v>
      </c>
      <c r="BN7" s="80">
        <v>429.24</v>
      </c>
      <c r="BO7" s="80">
        <v>264.86</v>
      </c>
      <c r="BP7" s="80">
        <v>145.82</v>
      </c>
      <c r="BQ7" s="80">
        <v>138.79</v>
      </c>
      <c r="BR7" s="80">
        <v>106.31</v>
      </c>
      <c r="BS7" s="80">
        <v>87.97</v>
      </c>
      <c r="BT7" s="80">
        <v>107.14</v>
      </c>
      <c r="BU7" s="80">
        <v>92.39</v>
      </c>
      <c r="BV7" s="80">
        <v>94.41</v>
      </c>
      <c r="BW7" s="80">
        <v>90.96</v>
      </c>
      <c r="BX7" s="80">
        <v>90.66</v>
      </c>
      <c r="BY7" s="80">
        <v>90.78</v>
      </c>
      <c r="BZ7" s="80">
        <v>97.59</v>
      </c>
      <c r="CA7" s="80">
        <v>82.14</v>
      </c>
      <c r="CB7" s="80">
        <v>86.46</v>
      </c>
      <c r="CC7" s="80">
        <v>95.22</v>
      </c>
      <c r="CD7" s="80">
        <v>94.47</v>
      </c>
      <c r="CE7" s="80">
        <v>94.42</v>
      </c>
      <c r="CF7" s="80">
        <v>192.98</v>
      </c>
      <c r="CG7" s="80">
        <v>192.13</v>
      </c>
      <c r="CH7" s="80">
        <v>197.04</v>
      </c>
      <c r="CI7" s="80">
        <v>199.33</v>
      </c>
      <c r="CJ7" s="80">
        <v>202.75</v>
      </c>
      <c r="CK7" s="80">
        <v>181.66</v>
      </c>
      <c r="CL7" s="80">
        <v>58.37</v>
      </c>
      <c r="CM7" s="80">
        <v>58.88</v>
      </c>
      <c r="CN7" s="80">
        <v>57.18</v>
      </c>
      <c r="CO7" s="80">
        <v>56.04</v>
      </c>
      <c r="CP7" s="80">
        <v>58.4</v>
      </c>
      <c r="CQ7" s="80">
        <v>54.43</v>
      </c>
      <c r="CR7" s="80">
        <v>53.87</v>
      </c>
      <c r="CS7" s="80">
        <v>54.49</v>
      </c>
      <c r="CT7" s="80">
        <v>54.8</v>
      </c>
      <c r="CU7" s="80">
        <v>55.47</v>
      </c>
      <c r="CV7" s="80">
        <v>60.21</v>
      </c>
      <c r="CW7" s="80">
        <v>93.03</v>
      </c>
      <c r="CX7" s="80">
        <v>92.65</v>
      </c>
      <c r="CY7" s="80">
        <v>93.39</v>
      </c>
      <c r="CZ7" s="80">
        <v>95.69</v>
      </c>
      <c r="DA7" s="80">
        <v>91.93</v>
      </c>
      <c r="DB7" s="80">
        <v>79.44</v>
      </c>
      <c r="DC7" s="80">
        <v>79.489999999999995</v>
      </c>
      <c r="DD7" s="80">
        <v>78.8</v>
      </c>
      <c r="DE7" s="80">
        <v>77.98</v>
      </c>
      <c r="DF7" s="80">
        <v>76.97</v>
      </c>
      <c r="DG7" s="80">
        <v>89.21</v>
      </c>
      <c r="DH7" s="80">
        <v>51.06</v>
      </c>
      <c r="DI7" s="80">
        <v>50.59</v>
      </c>
      <c r="DJ7" s="80">
        <v>52.54</v>
      </c>
      <c r="DK7" s="80">
        <v>53.39</v>
      </c>
      <c r="DL7" s="80">
        <v>54.62</v>
      </c>
      <c r="DM7" s="80">
        <v>49.39</v>
      </c>
      <c r="DN7" s="80">
        <v>50.75</v>
      </c>
      <c r="DO7" s="80">
        <v>51.72</v>
      </c>
      <c r="DP7" s="80">
        <v>52.27</v>
      </c>
      <c r="DQ7" s="80">
        <v>52.87</v>
      </c>
      <c r="DR7" s="80">
        <v>52.41</v>
      </c>
      <c r="DS7" s="80">
        <v>48.34</v>
      </c>
      <c r="DT7" s="80">
        <v>47.13</v>
      </c>
      <c r="DU7" s="80">
        <v>47.33</v>
      </c>
      <c r="DV7" s="80">
        <v>45.48</v>
      </c>
      <c r="DW7" s="80">
        <v>44.56</v>
      </c>
      <c r="DX7" s="80">
        <v>18.57</v>
      </c>
      <c r="DY7" s="80">
        <v>21.14</v>
      </c>
      <c r="DZ7" s="80">
        <v>22.12</v>
      </c>
      <c r="EA7" s="80">
        <v>25.67</v>
      </c>
      <c r="EB7" s="80">
        <v>26.86</v>
      </c>
      <c r="EC7" s="80">
        <v>26.78</v>
      </c>
      <c r="ED7" s="80">
        <v>0.17</v>
      </c>
      <c r="EE7" s="80">
        <v>2.88</v>
      </c>
      <c r="EF7" s="80">
        <v>0.1</v>
      </c>
      <c r="EG7" s="80">
        <v>0.12</v>
      </c>
      <c r="EH7" s="80">
        <v>9.e-002</v>
      </c>
      <c r="EI7" s="80">
        <v>0.44</v>
      </c>
      <c r="EJ7" s="80">
        <v>0.5</v>
      </c>
      <c r="EK7" s="80">
        <v>0.4</v>
      </c>
      <c r="EL7" s="80">
        <v>0.4</v>
      </c>
      <c r="EM7" s="80">
        <v>0.39</v>
      </c>
      <c r="EN7" s="80">
        <v>0.59</v>
      </c>
    </row>
    <row r="8" spans="1:144"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7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7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7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7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7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7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7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7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7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7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7"/>
    </row>
    <row r="9" spans="1:144">
      <c r="A9" s="66"/>
      <c r="B9" s="66" t="s">
        <v>100</v>
      </c>
      <c r="C9" s="66" t="s">
        <v>101</v>
      </c>
      <c r="D9" s="66" t="s">
        <v>102</v>
      </c>
      <c r="E9" s="66" t="s">
        <v>103</v>
      </c>
      <c r="F9" s="66" t="s">
        <v>104</v>
      </c>
      <c r="X9" s="86"/>
      <c r="Y9" s="86"/>
      <c r="Z9" s="86"/>
      <c r="AA9" s="86"/>
      <c r="AB9" s="86"/>
      <c r="AC9" s="86"/>
      <c r="AD9" s="86"/>
      <c r="AE9" s="86"/>
      <c r="AF9" s="86"/>
      <c r="AG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D9" s="86"/>
      <c r="EE9" s="86"/>
      <c r="EF9" s="86"/>
      <c r="EG9" s="86"/>
      <c r="EH9" s="86"/>
      <c r="EI9" s="86"/>
      <c r="EJ9" s="86"/>
      <c r="EK9" s="86"/>
      <c r="EL9" s="86"/>
      <c r="EM9" s="86"/>
    </row>
    <row r="10" spans="1:144">
      <c r="A10" s="66" t="s">
        <v>53</v>
      </c>
      <c r="B10" s="72">
        <f>DATEVALUE($B7-B11&amp;"/1/"&amp;B12)</f>
        <v>37257</v>
      </c>
      <c r="C10" s="72">
        <f>DATEVALUE($B7-C11&amp;"/1/"&amp;C12)</f>
        <v>37622</v>
      </c>
      <c r="D10" s="72">
        <f>DATEVALUE($B7-D11&amp;"/1/"&amp;D12)</f>
        <v>37987</v>
      </c>
      <c r="E10" s="72">
        <f>DATEVALUE($B7-E11&amp;"/1/"&amp;E12)</f>
        <v>38353</v>
      </c>
      <c r="F10" s="72">
        <f>DATEVALUE($B7-F11&amp;"/1/"&amp;F12)</f>
        <v>38718</v>
      </c>
    </row>
    <row r="11" spans="1:144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>
      <c r="B13" t="s">
        <v>107</v>
      </c>
      <c r="C13" t="s">
        <v>107</v>
      </c>
      <c r="D13" t="s">
        <v>107</v>
      </c>
      <c r="E13" t="s">
        <v>107</v>
      </c>
      <c r="F13" t="s">
        <v>107</v>
      </c>
      <c r="G13" t="s">
        <v>108</v>
      </c>
    </row>
  </sheetData>
  <mergeCells count="14"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  <mergeCell ref="CW4:DG4"/>
    <mergeCell ref="DH4:DR4"/>
    <mergeCell ref="DS4:EC4"/>
    <mergeCell ref="ED4:EN4"/>
    <mergeCell ref="H3:W4"/>
  </mergeCells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経営比較分析表</dc:title>
  <dc:creator>公営企業課</dc:creator>
  <cp:lastModifiedBy>西田 和弘</cp:lastModifiedBy>
  <dcterms:created xsi:type="dcterms:W3CDTF">2025-12-12T09:10:26Z</dcterms:created>
  <dcterms:modified xsi:type="dcterms:W3CDTF">2026-02-23T23:23:32Z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2026-02-23T23:23:32Z</vt:filetime>
  </property>
</Properties>
</file>