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Bkl8h4En36wtV/bzFsb1GHyApN62Gg3DoZlqejFarauh+8KsIH/uD9DWUZAWimWIijXLtIga/eHm177j/ZOZw==" workbookSaltValue="SpJsvBOc0tT/wxSAh6u9M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<sst xmlns="http://schemas.openxmlformats.org/spreadsheetml/2006/main" xmlns:r="http://schemas.openxmlformats.org/officeDocument/2006/relationships" count="114" uniqueCount="114">
  <si>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</si>
  <si>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</si>
  <si>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</si>
  <si>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</si>
  <si>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</si>
  <si>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</si>
  <si>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</si>
  <si>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</si>
  <si>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</si>
  <si>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</si>
  <si>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</si>
  <si>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</si>
  <si>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</si>
  <si>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</si>
  <si>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</si>
  <si>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</si>
  <si>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</si>
  <si>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</si>
  <si>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</si>
  <si>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</si>
  <si>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</si>
  <si>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</si>
  <si>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</si>
  <si>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</si>
  <si>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</si>
  <si>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</si>
  <si>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</si>
  <si>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</si>
  <si>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</si>
  <si>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</si>
  <si>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</si>
  <si>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</si>
  <si>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</si>
  <si>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</si>
  <si>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</si>
  <si>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</si>
  <si>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</si>
  <si>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</si>
  <si>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</si>
  <si>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</si>
  <si>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</si>
  <si>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</si>
  <si>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</si>
  <si>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</si>
  <si>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</si>
  <si>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</si>
  <si>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</si>
  <si>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</si>
  <si>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</si>
  <si>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</si>
  <si>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　経常収支比率が100％を超えた状態にはなったものの、一般会計からの基準外繰入の増収によるものであり、依然として一般会計に依存した経営となっている状況にある。
　人口減少による有収水量の減少が見込まれるが、汚水処理費用は人口減少比率ほどの減少は見込めないことから、今後も汚水処理減価の増加が予想される。
　ダウンサイジングやより効率的な処理方法を検討するなど経費の縮減に向けた対策を考えることが必要ではあるが、施設維持のため使用料の改定を行うなど、経営改善に向けた対策を行っていく必要がある。</t>
    <rPh sb="51" eb="53">
      <t>イゼン</t>
    </rPh>
    <rPh sb="119" eb="121">
      <t>ゲンショウ</t>
    </rPh>
    <rPh sb="145" eb="147">
      <t>ヨソウ</t>
    </rPh>
    <phoneticPr fontId="1"/>
  </si>
  <si>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</si>
  <si>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</si>
  <si>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</si>
  <si>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</si>
  <si>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</si>
  <si>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</si>
  <si>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</si>
  <si>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</si>
  <si>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</si>
  <si>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</si>
  <si>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</si>
  <si>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</si>
  <si>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</si>
  <si>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</si>
  <si>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</si>
  <si>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</si>
  <si>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</si>
  <si>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</si>
  <si>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</si>
  <si>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</si>
  <si>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</si>
  <si>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</si>
  <si>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</si>
  <si>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</si>
  <si>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</si>
  <si>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</si>
  <si>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</si>
  <si>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</si>
  <si>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</si>
  <si>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</si>
  <si>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</si>
  <si>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</si>
  <si>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</si>
  <si>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</si>
  <si>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</si>
  <si>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</si>
  <si>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</si>
  <si>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</si>
  <si>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</si>
  <si>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</si>
  <si>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</si>
  <si>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</si>
  <si>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</si>
  <si>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</si>
  <si>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</si>
  <si>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別海町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</si>
  <si>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</si>
  <si>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</si>
  <si>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</si>
  <si>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</si>
  <si>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</si>
  <si>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</si>
  <si>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</si>
  <si>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</si>
  <si>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</si>
  <si>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</si>
  <si>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</si>
  <si>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</si>
  <si>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</si>
  <si>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</si>
  <si>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</si>
  <si>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　有形固定資産減価償却率は、類似団体平均を大幅に上回っており、施設等の老朽化等が見込まれるため、最適整備構想に基づき、計画的な改築更新、財源の確保、投資計画等の見直しの検討が必要である。
②　管渠老朽化率は、0％となっており、法定耐用年数到来まで期間があるものの、今後の経営の負荷とならないよう計画的に更新する必要がある。
③　管渠改善率は、法定耐用年数を迎えた管がなく0％となっており、更新までに期間があるものの、今後の経営の負荷とならないよう計画的に更新する必要がある。</t>
    <rPh sb="22" eb="24">
      <t>オオハバ</t>
    </rPh>
    <rPh sb="49" eb="51">
      <t>サイテキ</t>
    </rPh>
    <rPh sb="51" eb="53">
      <t>セイビ</t>
    </rPh>
    <rPh sb="53" eb="55">
      <t>コウソウ</t>
    </rPh>
    <phoneticPr fontId="1"/>
  </si>
  <si>
    <t>①　経常収支比率は、100％を超えているが、一般会計からの繰入金による増収によるものであり、経営状況は依然として厳しい状況にある。
②　累積欠損金比率は、一般会計からの繰入金により減少しているものの、近年の物価上昇など考慮すると経費の縮減及び使用料収入の増加に向けた戦略的な経営を早急に行っていく必要がある。
③　流動比率は、100％を超えているが、累積欠損金を減少させるために一般会計から繰入を行っていることによるものであり、今後も流動比率を100％以上に維持していく必要がある。
④　企業債残高対事業規模比率は、企業債残高が事業規模に対し高額となっており、農業集落の実態に合った今後の更新需要を勘案し、計画的に更新していく必要がある。
⑤　経費回収率は、前年度より減少し、類似団体平均よりも大幅に下回っていることから、処理施設の規模縮小など汚水処理費の削減や使用料収入の増加を図っていく必要がある。
⑥　汚水処理原価は、事業規模としてはかなり大きくなっており、経費の削減に向けた改善策を検討する必要がある。
⑦　施設利用率は、やや減少傾向であり、今後の人口減少等も考慮した施設運営の検討が必要となっている。
⑧　水洗化率は、100％に近い数値となっており、類似団体平均と比較しても高い数値となっている。</t>
    <rPh sb="90" eb="92">
      <t>ゲンショウ</t>
    </rPh>
    <rPh sb="168" eb="169">
      <t>チョウ</t>
    </rPh>
    <rPh sb="175" eb="177">
      <t>ルイセキ</t>
    </rPh>
    <rPh sb="177" eb="179">
      <t>ケッソン</t>
    </rPh>
    <rPh sb="179" eb="180">
      <t>キン</t>
    </rPh>
    <rPh sb="181" eb="183">
      <t>ゲンショウ</t>
    </rPh>
    <rPh sb="198" eb="199">
      <t>オコナ</t>
    </rPh>
    <rPh sb="214" eb="216">
      <t>コンゴ</t>
    </rPh>
    <rPh sb="219" eb="221">
      <t>ヒリツ</t>
    </rPh>
    <rPh sb="226" eb="228">
      <t>イジョウ</t>
    </rPh>
    <rPh sb="229" eb="231">
      <t>イジ</t>
    </rPh>
    <rPh sb="258" eb="260">
      <t>キギョウ</t>
    </rPh>
    <rPh sb="260" eb="261">
      <t>サイ</t>
    </rPh>
    <rPh sb="261" eb="263">
      <t>ザンダカ</t>
    </rPh>
    <rPh sb="264" eb="266">
      <t>ジギョウ</t>
    </rPh>
    <rPh sb="266" eb="268">
      <t>キボ</t>
    </rPh>
    <rPh sb="269" eb="270">
      <t>タイ</t>
    </rPh>
    <rPh sb="271" eb="273">
      <t>コウガク</t>
    </rPh>
    <rPh sb="280" eb="282">
      <t>ノウギョウ</t>
    </rPh>
    <rPh sb="282" eb="284">
      <t>シュウラク</t>
    </rPh>
    <rPh sb="285" eb="287">
      <t>ジッタイ</t>
    </rPh>
    <rPh sb="288" eb="289">
      <t>ア</t>
    </rPh>
    <rPh sb="299" eb="301">
      <t>カンアン</t>
    </rPh>
    <rPh sb="361" eb="363">
      <t>ショリ</t>
    </rPh>
    <rPh sb="363" eb="365">
      <t>シセツ</t>
    </rPh>
    <rPh sb="366" eb="368">
      <t>キボ</t>
    </rPh>
    <rPh sb="368" eb="370">
      <t>シュクショウ</t>
    </rPh>
    <rPh sb="412" eb="414">
      <t>ジギョウ</t>
    </rPh>
    <rPh sb="414" eb="416">
      <t>キボ</t>
    </rPh>
    <rPh sb="423" eb="424">
      <t>オオ</t>
    </rPh>
    <rPh sb="467" eb="469">
      <t>ゲンショウ</t>
    </rPh>
    <rPh sb="469" eb="471">
      <t>ケイコウ</t>
    </rPh>
    <rPh sb="475" eb="477">
      <t>コンゴ</t>
    </rPh>
    <rPh sb="478" eb="480">
      <t>ジンコウ</t>
    </rPh>
    <rPh sb="480" eb="482">
      <t>ゲンショウ</t>
    </rPh>
    <rPh sb="482" eb="483">
      <t>トウ</t>
    </rPh>
    <rPh sb="484" eb="486">
      <t>コウリョ</t>
    </rPh>
    <rPh sb="488" eb="490">
      <t>シセツ</t>
    </rPh>
    <rPh sb="490" eb="492">
      <t>ウンエイ</t>
    </rPh>
    <rPh sb="493" eb="495">
      <t>ケントウ</t>
    </rPh>
    <rPh sb="496" eb="498">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</si>
</sst>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3.e-002</c:v>
                </c:pt>
                <c:pt idx="3">
                  <c:v>3.e-002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50.35</c:v>
                </c:pt>
                <c:pt idx="3">
                  <c:v>49.19</c:v>
                </c:pt>
                <c:pt idx="4">
                  <c:v>48.27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52.35</c:v>
                </c:pt>
                <c:pt idx="3">
                  <c:v>46.25</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97.53</c:v>
                </c:pt>
                <c:pt idx="3">
                  <c:v>97.7</c:v>
                </c:pt>
                <c:pt idx="4">
                  <c:v>97.8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84.39</c:v>
                </c:pt>
                <c:pt idx="3">
                  <c:v>83.96</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71.14</c:v>
                </c:pt>
                <c:pt idx="3">
                  <c:v>90.32</c:v>
                </c:pt>
                <c:pt idx="4">
                  <c:v>121.98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105.5</c:v>
                </c:pt>
                <c:pt idx="3">
                  <c:v>106.35</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52.3</c:v>
                </c:pt>
                <c:pt idx="3">
                  <c:v>52.77</c:v>
                </c:pt>
                <c:pt idx="4">
                  <c:v>54.64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25.19</c:v>
                </c:pt>
                <c:pt idx="3">
                  <c:v>25.46</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formatCode="#,##0.00;&quot;△&quot;#,##0.00">
                  <c:v>0</c:v>
                </c:pt>
                <c:pt idx="3">
                  <c:v>0.19</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218.48</c:v>
                </c:pt>
                <c:pt idx="3">
                  <c:v>294.74</c:v>
                </c:pt>
                <c:pt idx="4">
                  <c:v>105.88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145.43</c:v>
                </c:pt>
                <c:pt idx="3">
                  <c:v>129.88999999999999</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106.96</c:v>
                </c:pt>
                <c:pt idx="3">
                  <c:v>113.87</c:v>
                </c:pt>
                <c:pt idx="4">
                  <c:v>134.13999999999999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38.4</c:v>
                </c:pt>
                <c:pt idx="3">
                  <c:v>44.04</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2541.6999999999998</c:v>
                </c:pt>
                <c:pt idx="3">
                  <c:v>2518.8200000000002</c:v>
                </c:pt>
                <c:pt idx="4">
                  <c:v>2264.1999999999998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900.82</c:v>
                </c:pt>
                <c:pt idx="3">
                  <c:v>839.21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26</c:v>
                </c:pt>
                <c:pt idx="3">
                  <c:v>23.31</c:v>
                </c:pt>
                <c:pt idx="4">
                  <c:v>20.93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52.94</c:v>
                </c:pt>
                <c:pt idx="3">
                  <c:v>52.05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631.13</c:v>
                </c:pt>
                <c:pt idx="3">
                  <c:v>702.14</c:v>
                </c:pt>
                <c:pt idx="4">
                  <c:v>784.97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303.27999999999997</c:v>
                </c:pt>
                <c:pt idx="3">
                  <c:v>301.86</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F8" zoomScale="85" zoomScaleNormal="85" workbookViewId="0">
      <selection activeCell="BK20" sqref="BK20"/>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別海町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13964</v>
      </c>
      <c r="AM8" s="21"/>
      <c r="AN8" s="21"/>
      <c r="AO8" s="21"/>
      <c r="AP8" s="21"/>
      <c r="AQ8" s="21"/>
      <c r="AR8" s="21"/>
      <c r="AS8" s="21"/>
      <c r="AT8" s="7">
        <f>データ!T6</f>
        <v>1317.17</v>
      </c>
      <c r="AU8" s="7"/>
      <c r="AV8" s="7"/>
      <c r="AW8" s="7"/>
      <c r="AX8" s="7"/>
      <c r="AY8" s="7"/>
      <c r="AZ8" s="7"/>
      <c r="BA8" s="7"/>
      <c r="BB8" s="7">
        <f>データ!U6</f>
        <v>10.6</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80.36</v>
      </c>
      <c r="J10" s="7"/>
      <c r="K10" s="7"/>
      <c r="L10" s="7"/>
      <c r="M10" s="7"/>
      <c r="N10" s="7"/>
      <c r="O10" s="7"/>
      <c r="P10" s="7">
        <f>データ!P6</f>
        <v>5.93</v>
      </c>
      <c r="Q10" s="7"/>
      <c r="R10" s="7"/>
      <c r="S10" s="7"/>
      <c r="T10" s="7"/>
      <c r="U10" s="7"/>
      <c r="V10" s="7"/>
      <c r="W10" s="7">
        <f>データ!Q6</f>
        <v>95.81</v>
      </c>
      <c r="X10" s="7"/>
      <c r="Y10" s="7"/>
      <c r="Z10" s="7"/>
      <c r="AA10" s="7"/>
      <c r="AB10" s="7"/>
      <c r="AC10" s="7"/>
      <c r="AD10" s="21">
        <f>データ!R6</f>
        <v>3369</v>
      </c>
      <c r="AE10" s="21"/>
      <c r="AF10" s="21"/>
      <c r="AG10" s="21"/>
      <c r="AH10" s="21"/>
      <c r="AI10" s="21"/>
      <c r="AJ10" s="21"/>
      <c r="AK10" s="2"/>
      <c r="AL10" s="21">
        <f>データ!V6</f>
        <v>820</v>
      </c>
      <c r="AM10" s="21"/>
      <c r="AN10" s="21"/>
      <c r="AO10" s="21"/>
      <c r="AP10" s="21"/>
      <c r="AQ10" s="21"/>
      <c r="AR10" s="21"/>
      <c r="AS10" s="21"/>
      <c r="AT10" s="7">
        <f>データ!W6</f>
        <v>0.81</v>
      </c>
      <c r="AU10" s="7"/>
      <c r="AV10" s="7"/>
      <c r="AW10" s="7"/>
      <c r="AX10" s="7"/>
      <c r="AY10" s="7"/>
      <c r="AZ10" s="7"/>
      <c r="BA10" s="7"/>
      <c r="BB10" s="7">
        <f>データ!X6</f>
        <v>1012.35</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51</v>
      </c>
      <c r="K84" s="12" t="s">
        <v>52</v>
      </c>
      <c r="L84" s="12" t="s">
        <v>32</v>
      </c>
      <c r="M84" s="12" t="s">
        <v>36</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iqSunP6GSV0MA8uLquWzOMpcp9CHh9/vDoY7KdNLBUlmnGOGzaZShfLVIoaMku0EoBQPWjs3Vgd7UAzk03b2Q==" saltValue="Zo54KxecoSLdaukltiA1H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45</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16918</v>
      </c>
      <c r="D6" s="61">
        <f t="shared" si="1"/>
        <v>46</v>
      </c>
      <c r="E6" s="61">
        <f t="shared" si="1"/>
        <v>17</v>
      </c>
      <c r="F6" s="61">
        <f t="shared" si="1"/>
        <v>5</v>
      </c>
      <c r="G6" s="61">
        <f t="shared" si="1"/>
        <v>0</v>
      </c>
      <c r="H6" s="61" t="str">
        <f t="shared" si="1"/>
        <v>北海道　別海町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80.36</v>
      </c>
      <c r="P6" s="69">
        <f t="shared" si="1"/>
        <v>5.93</v>
      </c>
      <c r="Q6" s="69">
        <f t="shared" si="1"/>
        <v>95.81</v>
      </c>
      <c r="R6" s="69">
        <f t="shared" si="1"/>
        <v>3369</v>
      </c>
      <c r="S6" s="69">
        <f t="shared" si="1"/>
        <v>13964</v>
      </c>
      <c r="T6" s="69">
        <f t="shared" si="1"/>
        <v>1317.17</v>
      </c>
      <c r="U6" s="69">
        <f t="shared" si="1"/>
        <v>10.6</v>
      </c>
      <c r="V6" s="69">
        <f t="shared" si="1"/>
        <v>820</v>
      </c>
      <c r="W6" s="69">
        <f t="shared" si="1"/>
        <v>0.81</v>
      </c>
      <c r="X6" s="69">
        <f t="shared" si="1"/>
        <v>1012.35</v>
      </c>
      <c r="Y6" s="77" t="str">
        <f t="shared" ref="Y6:AH6" si="2">IF(Y7="",NA(),Y7)</f>
        <v>-</v>
      </c>
      <c r="Z6" s="77" t="str">
        <f t="shared" si="2"/>
        <v>-</v>
      </c>
      <c r="AA6" s="77">
        <f t="shared" si="2"/>
        <v>71.14</v>
      </c>
      <c r="AB6" s="77">
        <f t="shared" si="2"/>
        <v>90.32</v>
      </c>
      <c r="AC6" s="77">
        <f t="shared" si="2"/>
        <v>121.98</v>
      </c>
      <c r="AD6" s="77" t="str">
        <f t="shared" si="2"/>
        <v>-</v>
      </c>
      <c r="AE6" s="77" t="str">
        <f t="shared" si="2"/>
        <v>-</v>
      </c>
      <c r="AF6" s="77">
        <f t="shared" si="2"/>
        <v>105.5</v>
      </c>
      <c r="AG6" s="77">
        <f t="shared" si="2"/>
        <v>106.35</v>
      </c>
      <c r="AH6" s="77">
        <f t="shared" si="2"/>
        <v>103.04</v>
      </c>
      <c r="AI6" s="69" t="str">
        <f>IF(AI7="","",IF(AI7="-","【-】","【"&amp;SUBSTITUTE(TEXT(AI7,"#,##0.00"),"-","△")&amp;"】"))</f>
        <v>【104.30】</v>
      </c>
      <c r="AJ6" s="77" t="str">
        <f t="shared" ref="AJ6:AS6" si="3">IF(AJ7="",NA(),AJ7)</f>
        <v>-</v>
      </c>
      <c r="AK6" s="77" t="str">
        <f t="shared" si="3"/>
        <v>-</v>
      </c>
      <c r="AL6" s="77">
        <f t="shared" si="3"/>
        <v>218.48</v>
      </c>
      <c r="AM6" s="77">
        <f t="shared" si="3"/>
        <v>294.74</v>
      </c>
      <c r="AN6" s="77">
        <f t="shared" si="3"/>
        <v>105.88</v>
      </c>
      <c r="AO6" s="77" t="str">
        <f t="shared" si="3"/>
        <v>-</v>
      </c>
      <c r="AP6" s="77" t="str">
        <f t="shared" si="3"/>
        <v>-</v>
      </c>
      <c r="AQ6" s="77">
        <f t="shared" si="3"/>
        <v>145.43</v>
      </c>
      <c r="AR6" s="77">
        <f t="shared" si="3"/>
        <v>129.88999999999999</v>
      </c>
      <c r="AS6" s="77">
        <f t="shared" si="3"/>
        <v>100.31</v>
      </c>
      <c r="AT6" s="69" t="str">
        <f>IF(AT7="","",IF(AT7="-","【-】","【"&amp;SUBSTITUTE(TEXT(AT7,"#,##0.00"),"-","△")&amp;"】"))</f>
        <v>【102.74】</v>
      </c>
      <c r="AU6" s="77" t="str">
        <f t="shared" ref="AU6:BD6" si="4">IF(AU7="",NA(),AU7)</f>
        <v>-</v>
      </c>
      <c r="AV6" s="77" t="str">
        <f t="shared" si="4"/>
        <v>-</v>
      </c>
      <c r="AW6" s="77">
        <f t="shared" si="4"/>
        <v>106.96</v>
      </c>
      <c r="AX6" s="77">
        <f t="shared" si="4"/>
        <v>113.87</v>
      </c>
      <c r="AY6" s="77">
        <f t="shared" si="4"/>
        <v>134.13999999999999</v>
      </c>
      <c r="AZ6" s="77" t="str">
        <f t="shared" si="4"/>
        <v>-</v>
      </c>
      <c r="BA6" s="77" t="str">
        <f t="shared" si="4"/>
        <v>-</v>
      </c>
      <c r="BB6" s="77">
        <f t="shared" si="4"/>
        <v>38.4</v>
      </c>
      <c r="BC6" s="77">
        <f t="shared" si="4"/>
        <v>44.04</v>
      </c>
      <c r="BD6" s="77">
        <f t="shared" si="4"/>
        <v>41.03</v>
      </c>
      <c r="BE6" s="69" t="str">
        <f>IF(BE7="","",IF(BE7="-","【-】","【"&amp;SUBSTITUTE(TEXT(BE7,"#,##0.00"),"-","△")&amp;"】"))</f>
        <v>【47.19】</v>
      </c>
      <c r="BF6" s="77" t="str">
        <f t="shared" ref="BF6:BO6" si="5">IF(BF7="",NA(),BF7)</f>
        <v>-</v>
      </c>
      <c r="BG6" s="77" t="str">
        <f t="shared" si="5"/>
        <v>-</v>
      </c>
      <c r="BH6" s="77">
        <f t="shared" si="5"/>
        <v>2541.6999999999998</v>
      </c>
      <c r="BI6" s="77">
        <f t="shared" si="5"/>
        <v>2518.8200000000002</v>
      </c>
      <c r="BJ6" s="77">
        <f t="shared" si="5"/>
        <v>2264.1999999999998</v>
      </c>
      <c r="BK6" s="77" t="str">
        <f t="shared" si="5"/>
        <v>-</v>
      </c>
      <c r="BL6" s="77" t="str">
        <f t="shared" si="5"/>
        <v>-</v>
      </c>
      <c r="BM6" s="77">
        <f t="shared" si="5"/>
        <v>900.82</v>
      </c>
      <c r="BN6" s="77">
        <f t="shared" si="5"/>
        <v>839.21</v>
      </c>
      <c r="BO6" s="77">
        <f t="shared" si="5"/>
        <v>796.8</v>
      </c>
      <c r="BP6" s="69" t="str">
        <f>IF(BP7="","",IF(BP7="-","【-】","【"&amp;SUBSTITUTE(TEXT(BP7,"#,##0.00"),"-","△")&amp;"】"))</f>
        <v>【798.10】</v>
      </c>
      <c r="BQ6" s="77" t="str">
        <f t="shared" ref="BQ6:BZ6" si="6">IF(BQ7="",NA(),BQ7)</f>
        <v>-</v>
      </c>
      <c r="BR6" s="77" t="str">
        <f t="shared" si="6"/>
        <v>-</v>
      </c>
      <c r="BS6" s="77">
        <f t="shared" si="6"/>
        <v>26</v>
      </c>
      <c r="BT6" s="77">
        <f t="shared" si="6"/>
        <v>23.31</v>
      </c>
      <c r="BU6" s="77">
        <f t="shared" si="6"/>
        <v>20.93</v>
      </c>
      <c r="BV6" s="77" t="str">
        <f t="shared" si="6"/>
        <v>-</v>
      </c>
      <c r="BW6" s="77" t="str">
        <f t="shared" si="6"/>
        <v>-</v>
      </c>
      <c r="BX6" s="77">
        <f t="shared" si="6"/>
        <v>52.94</v>
      </c>
      <c r="BY6" s="77">
        <f t="shared" si="6"/>
        <v>52.05</v>
      </c>
      <c r="BZ6" s="77">
        <f t="shared" si="6"/>
        <v>58.41</v>
      </c>
      <c r="CA6" s="69" t="str">
        <f>IF(CA7="","",IF(CA7="-","【-】","【"&amp;SUBSTITUTE(TEXT(CA7,"#,##0.00"),"-","△")&amp;"】"))</f>
        <v>【54.51】</v>
      </c>
      <c r="CB6" s="77" t="str">
        <f t="shared" ref="CB6:CK6" si="7">IF(CB7="",NA(),CB7)</f>
        <v>-</v>
      </c>
      <c r="CC6" s="77" t="str">
        <f t="shared" si="7"/>
        <v>-</v>
      </c>
      <c r="CD6" s="77">
        <f t="shared" si="7"/>
        <v>631.13</v>
      </c>
      <c r="CE6" s="77">
        <f t="shared" si="7"/>
        <v>702.14</v>
      </c>
      <c r="CF6" s="77">
        <f t="shared" si="7"/>
        <v>784.97</v>
      </c>
      <c r="CG6" s="77" t="str">
        <f t="shared" si="7"/>
        <v>-</v>
      </c>
      <c r="CH6" s="77" t="str">
        <f t="shared" si="7"/>
        <v>-</v>
      </c>
      <c r="CI6" s="77">
        <f t="shared" si="7"/>
        <v>303.27999999999997</v>
      </c>
      <c r="CJ6" s="77">
        <f t="shared" si="7"/>
        <v>301.86</v>
      </c>
      <c r="CK6" s="77">
        <f t="shared" si="7"/>
        <v>267.33999999999997</v>
      </c>
      <c r="CL6" s="69" t="str">
        <f>IF(CL7="","",IF(CL7="-","【-】","【"&amp;SUBSTITUTE(TEXT(CL7,"#,##0.00"),"-","△")&amp;"】"))</f>
        <v>【286.33】</v>
      </c>
      <c r="CM6" s="77" t="str">
        <f t="shared" ref="CM6:CV6" si="8">IF(CM7="",NA(),CM7)</f>
        <v>-</v>
      </c>
      <c r="CN6" s="77" t="str">
        <f t="shared" si="8"/>
        <v>-</v>
      </c>
      <c r="CO6" s="77">
        <f t="shared" si="8"/>
        <v>50.35</v>
      </c>
      <c r="CP6" s="77">
        <f t="shared" si="8"/>
        <v>49.19</v>
      </c>
      <c r="CQ6" s="77">
        <f t="shared" si="8"/>
        <v>48.27</v>
      </c>
      <c r="CR6" s="77" t="str">
        <f t="shared" si="8"/>
        <v>-</v>
      </c>
      <c r="CS6" s="77" t="str">
        <f t="shared" si="8"/>
        <v>-</v>
      </c>
      <c r="CT6" s="77">
        <f t="shared" si="8"/>
        <v>52.35</v>
      </c>
      <c r="CU6" s="77">
        <f t="shared" si="8"/>
        <v>46.25</v>
      </c>
      <c r="CV6" s="77">
        <f t="shared" si="8"/>
        <v>52.34</v>
      </c>
      <c r="CW6" s="69" t="str">
        <f>IF(CW7="","",IF(CW7="-","【-】","【"&amp;SUBSTITUTE(TEXT(CW7,"#,##0.00"),"-","△")&amp;"】"))</f>
        <v>【49.92】</v>
      </c>
      <c r="CX6" s="77" t="str">
        <f t="shared" ref="CX6:DG6" si="9">IF(CX7="",NA(),CX7)</f>
        <v>-</v>
      </c>
      <c r="CY6" s="77" t="str">
        <f t="shared" si="9"/>
        <v>-</v>
      </c>
      <c r="CZ6" s="77">
        <f t="shared" si="9"/>
        <v>97.53</v>
      </c>
      <c r="DA6" s="77">
        <f t="shared" si="9"/>
        <v>97.7</v>
      </c>
      <c r="DB6" s="77">
        <f t="shared" si="9"/>
        <v>97.8</v>
      </c>
      <c r="DC6" s="77" t="str">
        <f t="shared" si="9"/>
        <v>-</v>
      </c>
      <c r="DD6" s="77" t="str">
        <f t="shared" si="9"/>
        <v>-</v>
      </c>
      <c r="DE6" s="77">
        <f t="shared" si="9"/>
        <v>84.39</v>
      </c>
      <c r="DF6" s="77">
        <f t="shared" si="9"/>
        <v>83.96</v>
      </c>
      <c r="DG6" s="77">
        <f t="shared" si="9"/>
        <v>90.05</v>
      </c>
      <c r="DH6" s="69" t="str">
        <f>IF(DH7="","",IF(DH7="-","【-】","【"&amp;SUBSTITUTE(TEXT(DH7,"#,##0.00"),"-","△")&amp;"】"))</f>
        <v>【87.80】</v>
      </c>
      <c r="DI6" s="77" t="str">
        <f t="shared" ref="DI6:DR6" si="10">IF(DI7="",NA(),DI7)</f>
        <v>-</v>
      </c>
      <c r="DJ6" s="77" t="str">
        <f t="shared" si="10"/>
        <v>-</v>
      </c>
      <c r="DK6" s="77">
        <f t="shared" si="10"/>
        <v>52.3</v>
      </c>
      <c r="DL6" s="77">
        <f t="shared" si="10"/>
        <v>52.77</v>
      </c>
      <c r="DM6" s="77">
        <f t="shared" si="10"/>
        <v>54.64</v>
      </c>
      <c r="DN6" s="77" t="str">
        <f t="shared" si="10"/>
        <v>-</v>
      </c>
      <c r="DO6" s="77" t="str">
        <f t="shared" si="10"/>
        <v>-</v>
      </c>
      <c r="DP6" s="77">
        <f t="shared" si="10"/>
        <v>25.19</v>
      </c>
      <c r="DQ6" s="77">
        <f t="shared" si="10"/>
        <v>25.46</v>
      </c>
      <c r="DR6" s="77">
        <f t="shared" si="10"/>
        <v>30.49</v>
      </c>
      <c r="DS6" s="69" t="str">
        <f>IF(DS7="","",IF(DS7="-","【-】","【"&amp;SUBSTITUTE(TEXT(DS7,"#,##0.00"),"-","△")&amp;"】"))</f>
        <v>【28.46】</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77">
        <f t="shared" si="11"/>
        <v>0.19</v>
      </c>
      <c r="EC6" s="77">
        <f t="shared" si="11"/>
        <v>5.e-002</v>
      </c>
      <c r="ED6" s="69" t="str">
        <f>IF(ED7="","",IF(ED7="-","【-】","【"&amp;SUBSTITUTE(TEXT(ED7,"#,##0.00"),"-","△")&amp;"】"))</f>
        <v>【0.03】</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3.e-002</v>
      </c>
      <c r="EM6" s="77">
        <f t="shared" si="12"/>
        <v>3.e-002</v>
      </c>
      <c r="EN6" s="77">
        <f t="shared" si="12"/>
        <v>2.e-002</v>
      </c>
      <c r="EO6" s="69" t="str">
        <f>IF(EO7="","",IF(EO7="-","【-】","【"&amp;SUBSTITUTE(TEXT(EO7,"#,##0.00"),"-","△")&amp;"】"))</f>
        <v>【0.02】</v>
      </c>
    </row>
    <row r="7" spans="1:148" s="55" customFormat="1">
      <c r="A7" s="56"/>
      <c r="B7" s="62">
        <v>2024</v>
      </c>
      <c r="C7" s="62">
        <v>16918</v>
      </c>
      <c r="D7" s="62">
        <v>46</v>
      </c>
      <c r="E7" s="62">
        <v>17</v>
      </c>
      <c r="F7" s="62">
        <v>5</v>
      </c>
      <c r="G7" s="62">
        <v>0</v>
      </c>
      <c r="H7" s="62" t="s">
        <v>96</v>
      </c>
      <c r="I7" s="62" t="s">
        <v>97</v>
      </c>
      <c r="J7" s="62" t="s">
        <v>98</v>
      </c>
      <c r="K7" s="62" t="s">
        <v>99</v>
      </c>
      <c r="L7" s="62" t="s">
        <v>100</v>
      </c>
      <c r="M7" s="62" t="s">
        <v>101</v>
      </c>
      <c r="N7" s="70" t="s">
        <v>102</v>
      </c>
      <c r="O7" s="70">
        <v>80.36</v>
      </c>
      <c r="P7" s="70">
        <v>5.93</v>
      </c>
      <c r="Q7" s="70">
        <v>95.81</v>
      </c>
      <c r="R7" s="70">
        <v>3369</v>
      </c>
      <c r="S7" s="70">
        <v>13964</v>
      </c>
      <c r="T7" s="70">
        <v>1317.17</v>
      </c>
      <c r="U7" s="70">
        <v>10.6</v>
      </c>
      <c r="V7" s="70">
        <v>820</v>
      </c>
      <c r="W7" s="70">
        <v>0.81</v>
      </c>
      <c r="X7" s="70">
        <v>1012.35</v>
      </c>
      <c r="Y7" s="70" t="s">
        <v>102</v>
      </c>
      <c r="Z7" s="70" t="s">
        <v>102</v>
      </c>
      <c r="AA7" s="70">
        <v>71.14</v>
      </c>
      <c r="AB7" s="70">
        <v>90.32</v>
      </c>
      <c r="AC7" s="70">
        <v>121.98</v>
      </c>
      <c r="AD7" s="70" t="s">
        <v>102</v>
      </c>
      <c r="AE7" s="70" t="s">
        <v>102</v>
      </c>
      <c r="AF7" s="70">
        <v>105.5</v>
      </c>
      <c r="AG7" s="70">
        <v>106.35</v>
      </c>
      <c r="AH7" s="70">
        <v>103.04</v>
      </c>
      <c r="AI7" s="70">
        <v>104.3</v>
      </c>
      <c r="AJ7" s="70" t="s">
        <v>102</v>
      </c>
      <c r="AK7" s="70" t="s">
        <v>102</v>
      </c>
      <c r="AL7" s="70">
        <v>218.48</v>
      </c>
      <c r="AM7" s="70">
        <v>294.74</v>
      </c>
      <c r="AN7" s="70">
        <v>105.88</v>
      </c>
      <c r="AO7" s="70" t="s">
        <v>102</v>
      </c>
      <c r="AP7" s="70" t="s">
        <v>102</v>
      </c>
      <c r="AQ7" s="70">
        <v>145.43</v>
      </c>
      <c r="AR7" s="70">
        <v>129.88999999999999</v>
      </c>
      <c r="AS7" s="70">
        <v>100.31</v>
      </c>
      <c r="AT7" s="70">
        <v>102.74</v>
      </c>
      <c r="AU7" s="70" t="s">
        <v>102</v>
      </c>
      <c r="AV7" s="70" t="s">
        <v>102</v>
      </c>
      <c r="AW7" s="70">
        <v>106.96</v>
      </c>
      <c r="AX7" s="70">
        <v>113.87</v>
      </c>
      <c r="AY7" s="70">
        <v>134.13999999999999</v>
      </c>
      <c r="AZ7" s="70" t="s">
        <v>102</v>
      </c>
      <c r="BA7" s="70" t="s">
        <v>102</v>
      </c>
      <c r="BB7" s="70">
        <v>38.4</v>
      </c>
      <c r="BC7" s="70">
        <v>44.04</v>
      </c>
      <c r="BD7" s="70">
        <v>41.03</v>
      </c>
      <c r="BE7" s="70">
        <v>47.19</v>
      </c>
      <c r="BF7" s="70" t="s">
        <v>102</v>
      </c>
      <c r="BG7" s="70" t="s">
        <v>102</v>
      </c>
      <c r="BH7" s="70">
        <v>2541.6999999999998</v>
      </c>
      <c r="BI7" s="70">
        <v>2518.8200000000002</v>
      </c>
      <c r="BJ7" s="70">
        <v>2264.1999999999998</v>
      </c>
      <c r="BK7" s="70" t="s">
        <v>102</v>
      </c>
      <c r="BL7" s="70" t="s">
        <v>102</v>
      </c>
      <c r="BM7" s="70">
        <v>900.82</v>
      </c>
      <c r="BN7" s="70">
        <v>839.21</v>
      </c>
      <c r="BO7" s="70">
        <v>796.8</v>
      </c>
      <c r="BP7" s="70">
        <v>798.1</v>
      </c>
      <c r="BQ7" s="70" t="s">
        <v>102</v>
      </c>
      <c r="BR7" s="70" t="s">
        <v>102</v>
      </c>
      <c r="BS7" s="70">
        <v>26</v>
      </c>
      <c r="BT7" s="70">
        <v>23.31</v>
      </c>
      <c r="BU7" s="70">
        <v>20.93</v>
      </c>
      <c r="BV7" s="70" t="s">
        <v>102</v>
      </c>
      <c r="BW7" s="70" t="s">
        <v>102</v>
      </c>
      <c r="BX7" s="70">
        <v>52.94</v>
      </c>
      <c r="BY7" s="70">
        <v>52.05</v>
      </c>
      <c r="BZ7" s="70">
        <v>58.41</v>
      </c>
      <c r="CA7" s="70">
        <v>54.51</v>
      </c>
      <c r="CB7" s="70" t="s">
        <v>102</v>
      </c>
      <c r="CC7" s="70" t="s">
        <v>102</v>
      </c>
      <c r="CD7" s="70">
        <v>631.13</v>
      </c>
      <c r="CE7" s="70">
        <v>702.14</v>
      </c>
      <c r="CF7" s="70">
        <v>784.97</v>
      </c>
      <c r="CG7" s="70" t="s">
        <v>102</v>
      </c>
      <c r="CH7" s="70" t="s">
        <v>102</v>
      </c>
      <c r="CI7" s="70">
        <v>303.27999999999997</v>
      </c>
      <c r="CJ7" s="70">
        <v>301.86</v>
      </c>
      <c r="CK7" s="70">
        <v>267.33999999999997</v>
      </c>
      <c r="CL7" s="70">
        <v>286.33</v>
      </c>
      <c r="CM7" s="70" t="s">
        <v>102</v>
      </c>
      <c r="CN7" s="70" t="s">
        <v>102</v>
      </c>
      <c r="CO7" s="70">
        <v>50.35</v>
      </c>
      <c r="CP7" s="70">
        <v>49.19</v>
      </c>
      <c r="CQ7" s="70">
        <v>48.27</v>
      </c>
      <c r="CR7" s="70" t="s">
        <v>102</v>
      </c>
      <c r="CS7" s="70" t="s">
        <v>102</v>
      </c>
      <c r="CT7" s="70">
        <v>52.35</v>
      </c>
      <c r="CU7" s="70">
        <v>46.25</v>
      </c>
      <c r="CV7" s="70">
        <v>52.34</v>
      </c>
      <c r="CW7" s="70">
        <v>49.92</v>
      </c>
      <c r="CX7" s="70" t="s">
        <v>102</v>
      </c>
      <c r="CY7" s="70" t="s">
        <v>102</v>
      </c>
      <c r="CZ7" s="70">
        <v>97.53</v>
      </c>
      <c r="DA7" s="70">
        <v>97.7</v>
      </c>
      <c r="DB7" s="70">
        <v>97.8</v>
      </c>
      <c r="DC7" s="70" t="s">
        <v>102</v>
      </c>
      <c r="DD7" s="70" t="s">
        <v>102</v>
      </c>
      <c r="DE7" s="70">
        <v>84.39</v>
      </c>
      <c r="DF7" s="70">
        <v>83.96</v>
      </c>
      <c r="DG7" s="70">
        <v>90.05</v>
      </c>
      <c r="DH7" s="70">
        <v>87.8</v>
      </c>
      <c r="DI7" s="70" t="s">
        <v>102</v>
      </c>
      <c r="DJ7" s="70" t="s">
        <v>102</v>
      </c>
      <c r="DK7" s="70">
        <v>52.3</v>
      </c>
      <c r="DL7" s="70">
        <v>52.77</v>
      </c>
      <c r="DM7" s="70">
        <v>54.64</v>
      </c>
      <c r="DN7" s="70" t="s">
        <v>102</v>
      </c>
      <c r="DO7" s="70" t="s">
        <v>102</v>
      </c>
      <c r="DP7" s="70">
        <v>25.19</v>
      </c>
      <c r="DQ7" s="70">
        <v>25.46</v>
      </c>
      <c r="DR7" s="70">
        <v>30.49</v>
      </c>
      <c r="DS7" s="70">
        <v>28.46</v>
      </c>
      <c r="DT7" s="70" t="s">
        <v>102</v>
      </c>
      <c r="DU7" s="70" t="s">
        <v>102</v>
      </c>
      <c r="DV7" s="70">
        <v>0</v>
      </c>
      <c r="DW7" s="70">
        <v>0</v>
      </c>
      <c r="DX7" s="70">
        <v>0</v>
      </c>
      <c r="DY7" s="70" t="s">
        <v>102</v>
      </c>
      <c r="DZ7" s="70" t="s">
        <v>102</v>
      </c>
      <c r="EA7" s="70">
        <v>0</v>
      </c>
      <c r="EB7" s="70">
        <v>0.19</v>
      </c>
      <c r="EC7" s="70">
        <v>5.e-002</v>
      </c>
      <c r="ED7" s="70">
        <v>3.e-002</v>
      </c>
      <c r="EE7" s="70" t="s">
        <v>102</v>
      </c>
      <c r="EF7" s="70" t="s">
        <v>102</v>
      </c>
      <c r="EG7" s="70">
        <v>0</v>
      </c>
      <c r="EH7" s="70">
        <v>0</v>
      </c>
      <c r="EI7" s="70">
        <v>0</v>
      </c>
      <c r="EJ7" s="70" t="s">
        <v>102</v>
      </c>
      <c r="EK7" s="70" t="s">
        <v>102</v>
      </c>
      <c r="EL7" s="70">
        <v>3.e-002</v>
      </c>
      <c r="EM7" s="70">
        <v>3.e-002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皆川 好太郎</cp:lastModifiedBy>
  <dcterms:created xsi:type="dcterms:W3CDTF">2025-12-23T06:15:50Z</dcterms:created>
  <dcterms:modified xsi:type="dcterms:W3CDTF">2026-02-02T05:52:51Z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2026-02-02T05:52:51Z</vt:filetime>
  </property>
</Properties>
</file>